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yoko\Documents\"/>
    </mc:Choice>
  </mc:AlternateContent>
  <bookViews>
    <workbookView xWindow="0" yWindow="0" windowWidth="25200" windowHeight="11760" firstSheet="1" activeTab="5"/>
  </bookViews>
  <sheets>
    <sheet name="EURUSD1h -2" sheetId="33" r:id="rId1"/>
    <sheet name="eurusd4H画像" sheetId="34" r:id="rId2"/>
    <sheet name="eurusd1H-1画像" sheetId="35" r:id="rId3"/>
    <sheet name="eurusd-1Ｈ-2画像" sheetId="36" r:id="rId4"/>
    <sheet name="Sheet5" sheetId="37" r:id="rId5"/>
    <sheet name="EURUSD1H" sheetId="31" r:id="rId6"/>
    <sheet name="EURUSD4H" sheetId="30" r:id="rId7"/>
    <sheet name="Sheet1" sheetId="32" r:id="rId8"/>
    <sheet name="EURUSD 日足" sheetId="28" r:id="rId9"/>
    <sheet name="画像" sheetId="26" r:id="rId10"/>
    <sheet name="気づき" sheetId="9" r:id="rId11"/>
    <sheet name="検証終了通貨" sheetId="10" r:id="rId12"/>
    <sheet name="テンプレ" sheetId="17" r:id="rId13"/>
    <sheet name="互換性レポート" sheetId="29" r:id="rId14"/>
  </sheets>
  <calcPr calcId="152511"/>
</workbook>
</file>

<file path=xl/calcChain.xml><?xml version="1.0" encoding="utf-8"?>
<calcChain xmlns="http://schemas.openxmlformats.org/spreadsheetml/2006/main">
  <c r="K95" i="33" l="1"/>
  <c r="M16" i="33" l="1"/>
  <c r="R108" i="33"/>
  <c r="T108" i="33" s="1"/>
  <c r="M108" i="33"/>
  <c r="K108" i="33"/>
  <c r="R104" i="33"/>
  <c r="C105" i="33" s="1"/>
  <c r="K105" i="33" s="1"/>
  <c r="M105" i="33" s="1"/>
  <c r="R105" i="33" s="1"/>
  <c r="C106" i="33" s="1"/>
  <c r="K106" i="33" s="1"/>
  <c r="M106" i="33" s="1"/>
  <c r="R106" i="33" s="1"/>
  <c r="C107" i="33" s="1"/>
  <c r="K107" i="33" s="1"/>
  <c r="M107" i="33" s="1"/>
  <c r="R107" i="33" s="1"/>
  <c r="C108" i="33" s="1"/>
  <c r="M104" i="33"/>
  <c r="K104" i="33"/>
  <c r="R103" i="33"/>
  <c r="C104" i="33" s="1"/>
  <c r="M103" i="33"/>
  <c r="K103" i="33"/>
  <c r="R102" i="33"/>
  <c r="C103" i="33" s="1"/>
  <c r="M102" i="33"/>
  <c r="K102" i="33"/>
  <c r="R101" i="33"/>
  <c r="C102" i="33" s="1"/>
  <c r="M101" i="33"/>
  <c r="K101" i="33"/>
  <c r="R100" i="33"/>
  <c r="C101" i="33" s="1"/>
  <c r="M100" i="33"/>
  <c r="K100" i="33"/>
  <c r="R99" i="33"/>
  <c r="C100" i="33" s="1"/>
  <c r="M99" i="33"/>
  <c r="K99" i="33"/>
  <c r="R98" i="33"/>
  <c r="C99" i="33" s="1"/>
  <c r="M98" i="33"/>
  <c r="K98" i="33"/>
  <c r="R97" i="33"/>
  <c r="C98" i="33" s="1"/>
  <c r="M97" i="33"/>
  <c r="K97" i="33"/>
  <c r="R96" i="33"/>
  <c r="C97" i="33" s="1"/>
  <c r="M96" i="33"/>
  <c r="K96" i="33"/>
  <c r="R95" i="33"/>
  <c r="C96" i="33" s="1"/>
  <c r="M95" i="33"/>
  <c r="R94" i="33"/>
  <c r="C95" i="33" s="1"/>
  <c r="M94" i="33"/>
  <c r="K94" i="33"/>
  <c r="R93" i="33"/>
  <c r="C94" i="33" s="1"/>
  <c r="M93" i="33"/>
  <c r="K93" i="33"/>
  <c r="R92" i="33"/>
  <c r="C93" i="33" s="1"/>
  <c r="M92" i="33"/>
  <c r="K92" i="33"/>
  <c r="R91" i="33"/>
  <c r="C92" i="33" s="1"/>
  <c r="M91" i="33"/>
  <c r="K91" i="33"/>
  <c r="R90" i="33"/>
  <c r="C91" i="33" s="1"/>
  <c r="M90" i="33"/>
  <c r="K90" i="33"/>
  <c r="R87" i="33"/>
  <c r="C88" i="33" s="1"/>
  <c r="K88" i="33" s="1"/>
  <c r="M88" i="33" s="1"/>
  <c r="R88" i="33" s="1"/>
  <c r="C89" i="33" s="1"/>
  <c r="K89" i="33" s="1"/>
  <c r="M89" i="33" s="1"/>
  <c r="R89" i="33" s="1"/>
  <c r="C90" i="33" s="1"/>
  <c r="M87" i="33"/>
  <c r="K87" i="33"/>
  <c r="R86" i="33"/>
  <c r="C87" i="33" s="1"/>
  <c r="M86" i="33"/>
  <c r="K86" i="33"/>
  <c r="R85" i="33"/>
  <c r="C86" i="33" s="1"/>
  <c r="M85" i="33"/>
  <c r="K85" i="33"/>
  <c r="R84" i="33"/>
  <c r="C85" i="33" s="1"/>
  <c r="M84" i="33"/>
  <c r="K84" i="33"/>
  <c r="K83" i="33"/>
  <c r="M83" i="33" s="1"/>
  <c r="R83" i="33" s="1"/>
  <c r="C84" i="33" s="1"/>
  <c r="R82" i="33"/>
  <c r="C83" i="33" s="1"/>
  <c r="M82" i="33"/>
  <c r="K82" i="33"/>
  <c r="R81" i="33"/>
  <c r="C82" i="33" s="1"/>
  <c r="M81" i="33"/>
  <c r="K81" i="33"/>
  <c r="R80" i="33"/>
  <c r="C81" i="33" s="1"/>
  <c r="M80" i="33"/>
  <c r="K80" i="33"/>
  <c r="R79" i="33"/>
  <c r="C80" i="33" s="1"/>
  <c r="M79" i="33"/>
  <c r="K79" i="33"/>
  <c r="R78" i="33"/>
  <c r="C79" i="33" s="1"/>
  <c r="M78" i="33"/>
  <c r="K78" i="33"/>
  <c r="R77" i="33"/>
  <c r="C78" i="33" s="1"/>
  <c r="M77" i="33"/>
  <c r="K77" i="33"/>
  <c r="R76" i="33"/>
  <c r="C77" i="33" s="1"/>
  <c r="M76" i="33"/>
  <c r="K76" i="33"/>
  <c r="R75" i="33"/>
  <c r="C76" i="33" s="1"/>
  <c r="M75" i="33"/>
  <c r="K75" i="33"/>
  <c r="R74" i="33"/>
  <c r="C75" i="33" s="1"/>
  <c r="M74" i="33"/>
  <c r="K74" i="33"/>
  <c r="R73" i="33"/>
  <c r="C74" i="33" s="1"/>
  <c r="M73" i="33"/>
  <c r="K73" i="33"/>
  <c r="R72" i="33"/>
  <c r="C73" i="33" s="1"/>
  <c r="M72" i="33"/>
  <c r="K72" i="33"/>
  <c r="R71" i="33"/>
  <c r="C72" i="33" s="1"/>
  <c r="M71" i="33"/>
  <c r="K71" i="33"/>
  <c r="R70" i="33"/>
  <c r="C71" i="33" s="1"/>
  <c r="M70" i="33"/>
  <c r="K70" i="33"/>
  <c r="R69" i="33"/>
  <c r="C70" i="33" s="1"/>
  <c r="M69" i="33"/>
  <c r="K69" i="33"/>
  <c r="R68" i="33"/>
  <c r="C69" i="33" s="1"/>
  <c r="M68" i="33"/>
  <c r="K68" i="33"/>
  <c r="R67" i="33"/>
  <c r="C68" i="33" s="1"/>
  <c r="M67" i="33"/>
  <c r="K67" i="33"/>
  <c r="R66" i="33"/>
  <c r="C67" i="33" s="1"/>
  <c r="M66" i="33"/>
  <c r="K66" i="33"/>
  <c r="R65" i="33"/>
  <c r="C66" i="33" s="1"/>
  <c r="M65" i="33"/>
  <c r="K65" i="33"/>
  <c r="R64" i="33"/>
  <c r="C65" i="33" s="1"/>
  <c r="M64" i="33"/>
  <c r="K64" i="33"/>
  <c r="R63" i="33"/>
  <c r="C64" i="33" s="1"/>
  <c r="M63" i="33"/>
  <c r="K63" i="33"/>
  <c r="R62" i="33"/>
  <c r="C63" i="33" s="1"/>
  <c r="M62" i="33"/>
  <c r="K62" i="33"/>
  <c r="R61" i="33"/>
  <c r="C62" i="33" s="1"/>
  <c r="M61" i="33"/>
  <c r="K61" i="33"/>
  <c r="R60" i="33"/>
  <c r="C61" i="33" s="1"/>
  <c r="M60" i="33"/>
  <c r="K60" i="33"/>
  <c r="R59" i="33"/>
  <c r="C60" i="33" s="1"/>
  <c r="M59" i="33"/>
  <c r="K59" i="33"/>
  <c r="R58" i="33"/>
  <c r="C59" i="33" s="1"/>
  <c r="M58" i="33"/>
  <c r="K58" i="33"/>
  <c r="R57" i="33"/>
  <c r="C58" i="33" s="1"/>
  <c r="M57" i="33"/>
  <c r="K57" i="33"/>
  <c r="R56" i="33"/>
  <c r="C57" i="33" s="1"/>
  <c r="M56" i="33"/>
  <c r="K56" i="33"/>
  <c r="R55" i="33"/>
  <c r="C56" i="33" s="1"/>
  <c r="M55" i="33"/>
  <c r="K55" i="33"/>
  <c r="R54" i="33"/>
  <c r="C55" i="33" s="1"/>
  <c r="M54" i="33"/>
  <c r="K54" i="33"/>
  <c r="R53" i="33"/>
  <c r="C54" i="33" s="1"/>
  <c r="M53" i="33"/>
  <c r="K53" i="33"/>
  <c r="R52" i="33"/>
  <c r="C53" i="33" s="1"/>
  <c r="M52" i="33"/>
  <c r="K52" i="33"/>
  <c r="R51" i="33"/>
  <c r="C52" i="33" s="1"/>
  <c r="M51" i="33"/>
  <c r="K51" i="33"/>
  <c r="R50" i="33"/>
  <c r="C51" i="33" s="1"/>
  <c r="M50" i="33"/>
  <c r="K50" i="33"/>
  <c r="R49" i="33"/>
  <c r="C50" i="33" s="1"/>
  <c r="M49" i="33"/>
  <c r="K49" i="33"/>
  <c r="R48" i="33"/>
  <c r="C49" i="33" s="1"/>
  <c r="M48" i="33"/>
  <c r="K48" i="33"/>
  <c r="R47" i="33"/>
  <c r="C48" i="33" s="1"/>
  <c r="M47" i="33"/>
  <c r="K47" i="33"/>
  <c r="R46" i="33"/>
  <c r="C47" i="33" s="1"/>
  <c r="M46" i="33"/>
  <c r="K46" i="33"/>
  <c r="R45" i="33"/>
  <c r="C46" i="33" s="1"/>
  <c r="M45" i="33"/>
  <c r="K45" i="33"/>
  <c r="R44" i="33"/>
  <c r="C45" i="33" s="1"/>
  <c r="M44" i="33"/>
  <c r="K44" i="33"/>
  <c r="R43" i="33"/>
  <c r="C44" i="33" s="1"/>
  <c r="M43" i="33"/>
  <c r="K43" i="33"/>
  <c r="R42" i="33"/>
  <c r="C43" i="33" s="1"/>
  <c r="M42" i="33"/>
  <c r="K42" i="33"/>
  <c r="R41" i="33"/>
  <c r="C42" i="33" s="1"/>
  <c r="M41" i="33"/>
  <c r="K41" i="33"/>
  <c r="R40" i="33"/>
  <c r="C41" i="33" s="1"/>
  <c r="M40" i="33"/>
  <c r="K40" i="33"/>
  <c r="R39" i="33"/>
  <c r="C40" i="33" s="1"/>
  <c r="M39" i="33"/>
  <c r="K39" i="33"/>
  <c r="R38" i="33"/>
  <c r="C39" i="33" s="1"/>
  <c r="M38" i="33"/>
  <c r="K38" i="33"/>
  <c r="R37" i="33"/>
  <c r="C38" i="33" s="1"/>
  <c r="M37" i="33"/>
  <c r="K37" i="33"/>
  <c r="R36" i="33"/>
  <c r="C37" i="33" s="1"/>
  <c r="M36" i="33"/>
  <c r="K36" i="33"/>
  <c r="R35" i="33"/>
  <c r="C36" i="33" s="1"/>
  <c r="M35" i="33"/>
  <c r="K35" i="33"/>
  <c r="M34" i="33"/>
  <c r="R34" i="33" s="1"/>
  <c r="C35" i="33" s="1"/>
  <c r="K34" i="33"/>
  <c r="R33" i="33"/>
  <c r="C34" i="33" s="1"/>
  <c r="M33" i="33"/>
  <c r="K33" i="33"/>
  <c r="R32" i="33"/>
  <c r="C33" i="33" s="1"/>
  <c r="M32" i="33"/>
  <c r="K32" i="33"/>
  <c r="R31" i="33"/>
  <c r="C32" i="33" s="1"/>
  <c r="M31" i="33"/>
  <c r="K31" i="33"/>
  <c r="R30" i="33"/>
  <c r="C31" i="33" s="1"/>
  <c r="M30" i="33"/>
  <c r="K30" i="33"/>
  <c r="R29" i="33"/>
  <c r="C30" i="33" s="1"/>
  <c r="R28" i="33"/>
  <c r="C29" i="33" s="1"/>
  <c r="K29" i="33" s="1"/>
  <c r="M29" i="33" s="1"/>
  <c r="M28" i="33"/>
  <c r="K28" i="33"/>
  <c r="R27" i="33"/>
  <c r="C28" i="33" s="1"/>
  <c r="M27" i="33"/>
  <c r="K27" i="33"/>
  <c r="R26" i="33"/>
  <c r="C27" i="33" s="1"/>
  <c r="M26" i="33"/>
  <c r="K26" i="33"/>
  <c r="R25" i="33"/>
  <c r="C26" i="33" s="1"/>
  <c r="M25" i="33"/>
  <c r="K25" i="33"/>
  <c r="R24" i="33"/>
  <c r="C25" i="33" s="1"/>
  <c r="M24" i="33"/>
  <c r="K24" i="33"/>
  <c r="R23" i="33"/>
  <c r="C24" i="33" s="1"/>
  <c r="M23" i="33"/>
  <c r="K23" i="33"/>
  <c r="R22" i="33"/>
  <c r="C23" i="33" s="1"/>
  <c r="M22" i="33"/>
  <c r="K22" i="33"/>
  <c r="R21" i="33"/>
  <c r="C22" i="33" s="1"/>
  <c r="M21" i="33"/>
  <c r="K21" i="33"/>
  <c r="R20" i="33"/>
  <c r="C21" i="33" s="1"/>
  <c r="M20" i="33"/>
  <c r="K20" i="33"/>
  <c r="R19" i="33"/>
  <c r="C20" i="33" s="1"/>
  <c r="M19" i="33"/>
  <c r="K19" i="33"/>
  <c r="R18" i="33"/>
  <c r="C19" i="33" s="1"/>
  <c r="M18" i="33"/>
  <c r="K18" i="33"/>
  <c r="R17" i="33"/>
  <c r="C18" i="33" s="1"/>
  <c r="M17" i="33"/>
  <c r="K17" i="33"/>
  <c r="R16" i="33"/>
  <c r="C17" i="33" s="1"/>
  <c r="K16" i="33"/>
  <c r="T15" i="33"/>
  <c r="R15" i="33"/>
  <c r="C16" i="33" s="1"/>
  <c r="M15" i="33"/>
  <c r="K15" i="33"/>
  <c r="R14" i="33"/>
  <c r="C15" i="33" s="1"/>
  <c r="M14" i="33"/>
  <c r="K14" i="33"/>
  <c r="R13" i="33"/>
  <c r="C14" i="33" s="1"/>
  <c r="M13" i="33"/>
  <c r="K13" i="33"/>
  <c r="R12" i="33"/>
  <c r="C13" i="33" s="1"/>
  <c r="M12" i="33"/>
  <c r="K12" i="33"/>
  <c r="R11" i="33"/>
  <c r="C12" i="33" s="1"/>
  <c r="M11" i="33"/>
  <c r="K11" i="33"/>
  <c r="T10" i="33"/>
  <c r="R10" i="33"/>
  <c r="C11" i="33" s="1"/>
  <c r="M10" i="33"/>
  <c r="K10" i="33"/>
  <c r="K9" i="33"/>
  <c r="M9" i="33" s="1"/>
  <c r="R9" i="33" s="1"/>
  <c r="L2" i="33"/>
  <c r="T107" i="33" l="1"/>
  <c r="T106" i="33"/>
  <c r="T105" i="33"/>
  <c r="T104" i="33"/>
  <c r="T103" i="33"/>
  <c r="T102" i="33"/>
  <c r="P2" i="33"/>
  <c r="T101" i="33"/>
  <c r="T100" i="33"/>
  <c r="T99" i="33"/>
  <c r="T98" i="33"/>
  <c r="T97" i="33"/>
  <c r="T96" i="33"/>
  <c r="T95" i="33"/>
  <c r="T94" i="33"/>
  <c r="T93" i="33"/>
  <c r="T92" i="33"/>
  <c r="T91" i="33"/>
  <c r="T90" i="33"/>
  <c r="T89" i="33"/>
  <c r="T88" i="33"/>
  <c r="T87" i="33"/>
  <c r="T86" i="33"/>
  <c r="T85" i="33"/>
  <c r="T84" i="33"/>
  <c r="T83" i="33"/>
  <c r="T82" i="33"/>
  <c r="T81" i="33"/>
  <c r="T80" i="33"/>
  <c r="T79" i="33"/>
  <c r="T78" i="33"/>
  <c r="T77" i="33"/>
  <c r="T76" i="33"/>
  <c r="T75" i="33"/>
  <c r="T74" i="33"/>
  <c r="T73" i="33"/>
  <c r="T72" i="33"/>
  <c r="T71" i="33"/>
  <c r="T70" i="33"/>
  <c r="T69" i="33"/>
  <c r="T68" i="33"/>
  <c r="T67" i="33"/>
  <c r="T66" i="33"/>
  <c r="T65" i="33"/>
  <c r="T64" i="33"/>
  <c r="T63" i="33"/>
  <c r="T62" i="33"/>
  <c r="T61" i="33"/>
  <c r="T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T39" i="33"/>
  <c r="T38" i="33"/>
  <c r="T37" i="33"/>
  <c r="T36" i="33"/>
  <c r="T35" i="33"/>
  <c r="T33" i="33"/>
  <c r="T34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17" i="33"/>
  <c r="T16" i="33"/>
  <c r="T14" i="33"/>
  <c r="T13" i="33"/>
  <c r="T12" i="33"/>
  <c r="T11" i="33"/>
  <c r="T9" i="33"/>
  <c r="G5" i="33"/>
  <c r="E5" i="33"/>
  <c r="C10" i="33"/>
  <c r="C5" i="33"/>
  <c r="D4" i="33"/>
  <c r="H4" i="33" l="1"/>
  <c r="I5" i="33"/>
  <c r="P4" i="33"/>
  <c r="L4" i="33"/>
  <c r="M16" i="31"/>
  <c r="R16" i="31" s="1"/>
  <c r="C17" i="31" s="1"/>
  <c r="K17" i="31" s="1"/>
  <c r="M17" i="31" s="1"/>
  <c r="R17" i="31" s="1"/>
  <c r="C18" i="31" s="1"/>
  <c r="K18" i="31" s="1"/>
  <c r="M18" i="31" s="1"/>
  <c r="R18" i="31" s="1"/>
  <c r="C19" i="31" s="1"/>
  <c r="K19" i="31" s="1"/>
  <c r="M19" i="31" s="1"/>
  <c r="R19" i="31" s="1"/>
  <c r="C20" i="31" s="1"/>
  <c r="K20" i="31" s="1"/>
  <c r="M20" i="31" s="1"/>
  <c r="R20" i="31" s="1"/>
  <c r="C21" i="31" s="1"/>
  <c r="K21" i="31" s="1"/>
  <c r="M21" i="31" s="1"/>
  <c r="R21" i="31" s="1"/>
  <c r="C22" i="31" s="1"/>
  <c r="K22" i="31" s="1"/>
  <c r="M22" i="31" s="1"/>
  <c r="R22" i="31" s="1"/>
  <c r="C23" i="31" s="1"/>
  <c r="K23" i="31" s="1"/>
  <c r="M23" i="31" s="1"/>
  <c r="R23" i="31" s="1"/>
  <c r="C24" i="31" s="1"/>
  <c r="K24" i="31" s="1"/>
  <c r="M24" i="31" s="1"/>
  <c r="R24" i="31" s="1"/>
  <c r="C25" i="31" s="1"/>
  <c r="K25" i="31" s="1"/>
  <c r="M25" i="31" s="1"/>
  <c r="R25" i="31" s="1"/>
  <c r="C26" i="31" s="1"/>
  <c r="K26" i="31" s="1"/>
  <c r="M26" i="31" s="1"/>
  <c r="R26" i="31" s="1"/>
  <c r="C27" i="31" s="1"/>
  <c r="K27" i="31" s="1"/>
  <c r="M27" i="31" s="1"/>
  <c r="R27" i="31" s="1"/>
  <c r="C28" i="31" s="1"/>
  <c r="K28" i="31" s="1"/>
  <c r="M28" i="31" s="1"/>
  <c r="R28" i="31" s="1"/>
  <c r="C29" i="31" s="1"/>
  <c r="K29" i="31" s="1"/>
  <c r="M29" i="31" s="1"/>
  <c r="R29" i="31" s="1"/>
  <c r="C30" i="31" s="1"/>
  <c r="K30" i="31" s="1"/>
  <c r="M30" i="31" s="1"/>
  <c r="R30" i="31" s="1"/>
  <c r="C31" i="31" s="1"/>
  <c r="K31" i="31" s="1"/>
  <c r="M31" i="31" s="1"/>
  <c r="R31" i="31" s="1"/>
  <c r="C32" i="31" s="1"/>
  <c r="K32" i="31" s="1"/>
  <c r="M32" i="31" s="1"/>
  <c r="R32" i="31" s="1"/>
  <c r="C33" i="31" s="1"/>
  <c r="K33" i="31" s="1"/>
  <c r="M33" i="31" s="1"/>
  <c r="R33" i="31" s="1"/>
  <c r="C34" i="31" s="1"/>
  <c r="K34" i="31" s="1"/>
  <c r="M34" i="31" s="1"/>
  <c r="R34" i="31" s="1"/>
  <c r="C35" i="31" s="1"/>
  <c r="K35" i="31" s="1"/>
  <c r="M35" i="31" s="1"/>
  <c r="R35" i="31" s="1"/>
  <c r="C36" i="31" s="1"/>
  <c r="K36" i="31" s="1"/>
  <c r="M36" i="31" s="1"/>
  <c r="R36" i="31" s="1"/>
  <c r="C37" i="31" s="1"/>
  <c r="K37" i="31" s="1"/>
  <c r="M37" i="31" s="1"/>
  <c r="R37" i="31" s="1"/>
  <c r="C38" i="31" s="1"/>
  <c r="K38" i="31" s="1"/>
  <c r="M38" i="31" s="1"/>
  <c r="R38" i="31" s="1"/>
  <c r="C39" i="31" s="1"/>
  <c r="K39" i="31" s="1"/>
  <c r="M39" i="31" s="1"/>
  <c r="R39" i="31" s="1"/>
  <c r="C40" i="31" s="1"/>
  <c r="K40" i="31" s="1"/>
  <c r="M40" i="31" s="1"/>
  <c r="R40" i="31" s="1"/>
  <c r="C41" i="31" s="1"/>
  <c r="K41" i="31" s="1"/>
  <c r="M41" i="31" s="1"/>
  <c r="R41" i="31" s="1"/>
  <c r="C42" i="31" s="1"/>
  <c r="K42" i="31" s="1"/>
  <c r="M42" i="31" s="1"/>
  <c r="R42" i="31" s="1"/>
  <c r="C43" i="31" s="1"/>
  <c r="K43" i="31" s="1"/>
  <c r="M43" i="31" s="1"/>
  <c r="R43" i="31" s="1"/>
  <c r="C44" i="31" s="1"/>
  <c r="K44" i="31" s="1"/>
  <c r="M44" i="31" s="1"/>
  <c r="R44" i="31" s="1"/>
  <c r="C45" i="31" s="1"/>
  <c r="K45" i="31" s="1"/>
  <c r="M45" i="31" s="1"/>
  <c r="R45" i="31" s="1"/>
  <c r="C46" i="31" s="1"/>
  <c r="K46" i="31" s="1"/>
  <c r="M46" i="31" s="1"/>
  <c r="R46" i="31" s="1"/>
  <c r="C47" i="31" s="1"/>
  <c r="K47" i="31" s="1"/>
  <c r="M47" i="31" s="1"/>
  <c r="R47" i="31" s="1"/>
  <c r="C48" i="31" s="1"/>
  <c r="K48" i="31" s="1"/>
  <c r="M48" i="31" s="1"/>
  <c r="R48" i="31" s="1"/>
  <c r="C49" i="31" s="1"/>
  <c r="K49" i="31" s="1"/>
  <c r="M49" i="31" s="1"/>
  <c r="R49" i="31" s="1"/>
  <c r="C50" i="31" s="1"/>
  <c r="K50" i="31" s="1"/>
  <c r="M50" i="31" s="1"/>
  <c r="R50" i="31" s="1"/>
  <c r="C51" i="31" s="1"/>
  <c r="K51" i="31" s="1"/>
  <c r="M51" i="31" s="1"/>
  <c r="R51" i="31" s="1"/>
  <c r="C52" i="31" s="1"/>
  <c r="K52" i="31" s="1"/>
  <c r="M52" i="31" s="1"/>
  <c r="R52" i="31" s="1"/>
  <c r="C53" i="31" s="1"/>
  <c r="K53" i="31" s="1"/>
  <c r="M53" i="31" s="1"/>
  <c r="R53" i="31" s="1"/>
  <c r="C54" i="31" s="1"/>
  <c r="K54" i="31" s="1"/>
  <c r="M54" i="31" s="1"/>
  <c r="R54" i="31" s="1"/>
  <c r="C55" i="31" s="1"/>
  <c r="K55" i="31" s="1"/>
  <c r="M55" i="31" s="1"/>
  <c r="R55" i="31" s="1"/>
  <c r="C56" i="31" s="1"/>
  <c r="K56" i="31" s="1"/>
  <c r="M56" i="31" s="1"/>
  <c r="R56" i="31" s="1"/>
  <c r="C57" i="31" s="1"/>
  <c r="K57" i="31" s="1"/>
  <c r="M57" i="31" s="1"/>
  <c r="R57" i="31" s="1"/>
  <c r="C58" i="31" s="1"/>
  <c r="K58" i="31" s="1"/>
  <c r="M58" i="31" s="1"/>
  <c r="R58" i="31" s="1"/>
  <c r="C59" i="31" s="1"/>
  <c r="K59" i="31" s="1"/>
  <c r="M59" i="31" s="1"/>
  <c r="R59" i="31" s="1"/>
  <c r="C60" i="31" s="1"/>
  <c r="K60" i="31" s="1"/>
  <c r="M60" i="31" s="1"/>
  <c r="R60" i="31" s="1"/>
  <c r="C61" i="31" s="1"/>
  <c r="K61" i="31" s="1"/>
  <c r="M61" i="31" s="1"/>
  <c r="R61" i="31" s="1"/>
  <c r="C62" i="31" s="1"/>
  <c r="K62" i="31" s="1"/>
  <c r="M62" i="31" s="1"/>
  <c r="R62" i="31" s="1"/>
  <c r="C63" i="31" s="1"/>
  <c r="K63" i="31" s="1"/>
  <c r="M63" i="31" s="1"/>
  <c r="R63" i="31" s="1"/>
  <c r="C64" i="31" s="1"/>
  <c r="K64" i="31" s="1"/>
  <c r="M64" i="31" s="1"/>
  <c r="R64" i="31" s="1"/>
  <c r="C65" i="31" s="1"/>
  <c r="K65" i="31" s="1"/>
  <c r="M65" i="31" s="1"/>
  <c r="R65" i="31" s="1"/>
  <c r="C66" i="31" s="1"/>
  <c r="K66" i="31" s="1"/>
  <c r="M66" i="31" s="1"/>
  <c r="R66" i="31" s="1"/>
  <c r="C67" i="31" s="1"/>
  <c r="K67" i="31" s="1"/>
  <c r="M67" i="31" s="1"/>
  <c r="R67" i="31" s="1"/>
  <c r="C68" i="31" s="1"/>
  <c r="K68" i="31" s="1"/>
  <c r="M68" i="31" s="1"/>
  <c r="R68" i="31" s="1"/>
  <c r="C69" i="31" s="1"/>
  <c r="K69" i="31" s="1"/>
  <c r="M69" i="31" s="1"/>
  <c r="R69" i="31" s="1"/>
  <c r="C70" i="31" s="1"/>
  <c r="K70" i="31" s="1"/>
  <c r="M70" i="31" s="1"/>
  <c r="R70" i="31" s="1"/>
  <c r="C71" i="31" s="1"/>
  <c r="K71" i="31" s="1"/>
  <c r="M71" i="31" s="1"/>
  <c r="R71" i="31" s="1"/>
  <c r="C72" i="31" s="1"/>
  <c r="K72" i="31" s="1"/>
  <c r="M72" i="31" s="1"/>
  <c r="R72" i="31" s="1"/>
  <c r="C73" i="31" s="1"/>
  <c r="K73" i="31" s="1"/>
  <c r="M73" i="31" s="1"/>
  <c r="R73" i="31" s="1"/>
  <c r="C74" i="31" s="1"/>
  <c r="K74" i="31" s="1"/>
  <c r="M74" i="31" s="1"/>
  <c r="R74" i="31" s="1"/>
  <c r="C75" i="31" s="1"/>
  <c r="K75" i="31" s="1"/>
  <c r="M75" i="31" s="1"/>
  <c r="R75" i="31" s="1"/>
  <c r="C76" i="31" s="1"/>
  <c r="K76" i="31" s="1"/>
  <c r="M76" i="31" s="1"/>
  <c r="R76" i="31" s="1"/>
  <c r="C77" i="31" s="1"/>
  <c r="K77" i="31" s="1"/>
  <c r="M77" i="31" s="1"/>
  <c r="R77" i="31" s="1"/>
  <c r="C78" i="31" s="1"/>
  <c r="K78" i="31" s="1"/>
  <c r="M78" i="31" s="1"/>
  <c r="R78" i="31" s="1"/>
  <c r="C79" i="31" s="1"/>
  <c r="K79" i="31" s="1"/>
  <c r="M79" i="31" s="1"/>
  <c r="R79" i="31" s="1"/>
  <c r="C80" i="31" s="1"/>
  <c r="K80" i="31" s="1"/>
  <c r="M80" i="31" s="1"/>
  <c r="R80" i="31" s="1"/>
  <c r="C81" i="31" s="1"/>
  <c r="K81" i="31" s="1"/>
  <c r="M81" i="31" s="1"/>
  <c r="R81" i="31" s="1"/>
  <c r="C82" i="31" s="1"/>
  <c r="K82" i="31" s="1"/>
  <c r="M82" i="31" s="1"/>
  <c r="R82" i="31" s="1"/>
  <c r="C83" i="31" s="1"/>
  <c r="K83" i="31" s="1"/>
  <c r="M83" i="31" s="1"/>
  <c r="R83" i="31" s="1"/>
  <c r="C84" i="31" s="1"/>
  <c r="K84" i="31" s="1"/>
  <c r="M84" i="31" s="1"/>
  <c r="R84" i="31" s="1"/>
  <c r="C85" i="31" s="1"/>
  <c r="K85" i="31" s="1"/>
  <c r="M85" i="31" s="1"/>
  <c r="R85" i="31" s="1"/>
  <c r="C86" i="31" s="1"/>
  <c r="K86" i="31" s="1"/>
  <c r="M86" i="31" s="1"/>
  <c r="R86" i="31" s="1"/>
  <c r="C87" i="31" s="1"/>
  <c r="K87" i="31" s="1"/>
  <c r="M87" i="31" s="1"/>
  <c r="R87" i="31" s="1"/>
  <c r="C88" i="31" s="1"/>
  <c r="K88" i="31" s="1"/>
  <c r="M88" i="31" s="1"/>
  <c r="R88" i="31" s="1"/>
  <c r="C89" i="31" s="1"/>
  <c r="K89" i="31" s="1"/>
  <c r="M89" i="31" s="1"/>
  <c r="R89" i="31" s="1"/>
  <c r="C90" i="31" s="1"/>
  <c r="K90" i="31" s="1"/>
  <c r="M90" i="31" s="1"/>
  <c r="R90" i="31" s="1"/>
  <c r="C91" i="31" s="1"/>
  <c r="K91" i="31" s="1"/>
  <c r="M91" i="31" s="1"/>
  <c r="R91" i="31" s="1"/>
  <c r="C92" i="31" s="1"/>
  <c r="K92" i="31" s="1"/>
  <c r="M92" i="31" s="1"/>
  <c r="R92" i="31" s="1"/>
  <c r="C93" i="31" s="1"/>
  <c r="K93" i="31" s="1"/>
  <c r="M93" i="31" s="1"/>
  <c r="R93" i="31" s="1"/>
  <c r="C94" i="31" s="1"/>
  <c r="K94" i="31" s="1"/>
  <c r="M94" i="31" s="1"/>
  <c r="R94" i="31" s="1"/>
  <c r="C95" i="31" s="1"/>
  <c r="K95" i="31" s="1"/>
  <c r="M95" i="31" s="1"/>
  <c r="R95" i="31" s="1"/>
  <c r="C96" i="31" s="1"/>
  <c r="K96" i="31" s="1"/>
  <c r="M96" i="31" s="1"/>
  <c r="R96" i="31" s="1"/>
  <c r="C97" i="31" s="1"/>
  <c r="K97" i="31" s="1"/>
  <c r="M97" i="31" s="1"/>
  <c r="R97" i="31" s="1"/>
  <c r="C98" i="31" s="1"/>
  <c r="K98" i="31" s="1"/>
  <c r="M98" i="31" s="1"/>
  <c r="R98" i="31" s="1"/>
  <c r="C99" i="31" s="1"/>
  <c r="K99" i="31" s="1"/>
  <c r="M99" i="31" s="1"/>
  <c r="R99" i="31" s="1"/>
  <c r="C100" i="31" s="1"/>
  <c r="K100" i="31" s="1"/>
  <c r="M100" i="31" s="1"/>
  <c r="R100" i="31" s="1"/>
  <c r="C101" i="31" s="1"/>
  <c r="K101" i="31" s="1"/>
  <c r="M101" i="31" s="1"/>
  <c r="R101" i="31" s="1"/>
  <c r="C102" i="31" s="1"/>
  <c r="R15" i="31"/>
  <c r="C16" i="31" s="1"/>
  <c r="K16" i="31" s="1"/>
  <c r="M15" i="31"/>
  <c r="K15" i="31"/>
  <c r="R14" i="31"/>
  <c r="C15" i="31" s="1"/>
  <c r="M14" i="31"/>
  <c r="K14" i="31"/>
  <c r="R13" i="31"/>
  <c r="C14" i="31" s="1"/>
  <c r="M13" i="31"/>
  <c r="K13" i="31"/>
  <c r="R12" i="31"/>
  <c r="C13" i="31" s="1"/>
  <c r="M12" i="31"/>
  <c r="K12" i="31"/>
  <c r="R11" i="31"/>
  <c r="C12" i="31" s="1"/>
  <c r="M11" i="31"/>
  <c r="K11" i="31"/>
  <c r="R10" i="31"/>
  <c r="T10" i="31" s="1"/>
  <c r="M10" i="31"/>
  <c r="K10" i="31"/>
  <c r="K9" i="31"/>
  <c r="M9" i="31" s="1"/>
  <c r="R9" i="31" s="1"/>
  <c r="L2" i="31"/>
  <c r="K102" i="31" l="1"/>
  <c r="M102" i="31" s="1"/>
  <c r="R102" i="31" s="1"/>
  <c r="T101" i="31"/>
  <c r="T100" i="31"/>
  <c r="T99" i="31"/>
  <c r="T98" i="31"/>
  <c r="T97" i="31"/>
  <c r="T96" i="31"/>
  <c r="T95" i="31"/>
  <c r="T94" i="31"/>
  <c r="T93" i="31"/>
  <c r="T92" i="31"/>
  <c r="T91" i="31"/>
  <c r="T90" i="31"/>
  <c r="T89" i="31"/>
  <c r="T88" i="31"/>
  <c r="T87" i="31"/>
  <c r="T86" i="31"/>
  <c r="T85" i="31"/>
  <c r="T84" i="31"/>
  <c r="T83" i="31"/>
  <c r="T82" i="31"/>
  <c r="T81" i="31"/>
  <c r="T80" i="31"/>
  <c r="T79" i="31"/>
  <c r="T78" i="31"/>
  <c r="T77" i="31"/>
  <c r="T76" i="31"/>
  <c r="T75" i="31"/>
  <c r="T74" i="31"/>
  <c r="T73" i="31"/>
  <c r="T72" i="31"/>
  <c r="T71" i="31"/>
  <c r="T70" i="31"/>
  <c r="T69" i="31"/>
  <c r="T68" i="31"/>
  <c r="T67" i="31"/>
  <c r="T66" i="31"/>
  <c r="T65" i="31"/>
  <c r="T64" i="31"/>
  <c r="T63" i="31"/>
  <c r="T61" i="31"/>
  <c r="T62" i="31"/>
  <c r="T60" i="31"/>
  <c r="T59" i="31"/>
  <c r="T58" i="31"/>
  <c r="T57" i="31"/>
  <c r="T56" i="31"/>
  <c r="T55" i="31"/>
  <c r="T54" i="31"/>
  <c r="T53" i="31"/>
  <c r="T52" i="31"/>
  <c r="T51" i="31"/>
  <c r="T50" i="31"/>
  <c r="T49" i="31"/>
  <c r="T48" i="31"/>
  <c r="T47" i="31"/>
  <c r="T46" i="31"/>
  <c r="T45" i="31"/>
  <c r="T44" i="31"/>
  <c r="T43" i="31"/>
  <c r="T42" i="31"/>
  <c r="T41" i="31"/>
  <c r="T40" i="31"/>
  <c r="T39" i="31"/>
  <c r="T38" i="31"/>
  <c r="T37" i="31"/>
  <c r="T36" i="31"/>
  <c r="T35" i="31"/>
  <c r="T34" i="31"/>
  <c r="T33" i="31"/>
  <c r="T32" i="31"/>
  <c r="T31" i="31"/>
  <c r="T30" i="31"/>
  <c r="T29" i="31"/>
  <c r="T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C10" i="31"/>
  <c r="T9" i="31"/>
  <c r="C11" i="31"/>
  <c r="C103" i="31" l="1"/>
  <c r="K103" i="31" s="1"/>
  <c r="M103" i="31" s="1"/>
  <c r="R103" i="31" s="1"/>
  <c r="C104" i="31" s="1"/>
  <c r="K104" i="31" s="1"/>
  <c r="M104" i="31" s="1"/>
  <c r="R104" i="31" s="1"/>
  <c r="C105" i="31" s="1"/>
  <c r="K105" i="31" s="1"/>
  <c r="M105" i="31" s="1"/>
  <c r="R105" i="31" s="1"/>
  <c r="T102" i="31"/>
  <c r="K11" i="30"/>
  <c r="K10" i="30"/>
  <c r="K12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9" i="30"/>
  <c r="T103" i="31" l="1"/>
  <c r="T104" i="31"/>
  <c r="C106" i="31"/>
  <c r="T105" i="31"/>
  <c r="K12" i="28"/>
  <c r="M12" i="28"/>
  <c r="R12" i="28"/>
  <c r="T108" i="30"/>
  <c r="R108" i="30"/>
  <c r="M108" i="30"/>
  <c r="T107" i="30"/>
  <c r="R107" i="30"/>
  <c r="C108" i="30" s="1"/>
  <c r="M107" i="30"/>
  <c r="T106" i="30"/>
  <c r="R106" i="30"/>
  <c r="C107" i="30" s="1"/>
  <c r="M106" i="30"/>
  <c r="T105" i="30"/>
  <c r="R105" i="30"/>
  <c r="C106" i="30" s="1"/>
  <c r="M105" i="30"/>
  <c r="T104" i="30"/>
  <c r="R104" i="30"/>
  <c r="C105" i="30" s="1"/>
  <c r="M104" i="30"/>
  <c r="T103" i="30"/>
  <c r="R103" i="30"/>
  <c r="C104" i="30" s="1"/>
  <c r="M103" i="30"/>
  <c r="T102" i="30"/>
  <c r="R102" i="30"/>
  <c r="C103" i="30" s="1"/>
  <c r="M102" i="30"/>
  <c r="T101" i="30"/>
  <c r="R101" i="30"/>
  <c r="C102" i="30" s="1"/>
  <c r="M101" i="30"/>
  <c r="T100" i="30"/>
  <c r="R100" i="30"/>
  <c r="C101" i="30" s="1"/>
  <c r="M100" i="30"/>
  <c r="T99" i="30"/>
  <c r="R99" i="30"/>
  <c r="C100" i="30" s="1"/>
  <c r="M99" i="30"/>
  <c r="T98" i="30"/>
  <c r="R98" i="30"/>
  <c r="C99" i="30" s="1"/>
  <c r="M98" i="30"/>
  <c r="T97" i="30"/>
  <c r="R97" i="30"/>
  <c r="C98" i="30" s="1"/>
  <c r="M97" i="30"/>
  <c r="T96" i="30"/>
  <c r="R96" i="30"/>
  <c r="C97" i="30" s="1"/>
  <c r="M96" i="30"/>
  <c r="T95" i="30"/>
  <c r="R95" i="30"/>
  <c r="C96" i="30" s="1"/>
  <c r="M95" i="30"/>
  <c r="T94" i="30"/>
  <c r="R94" i="30"/>
  <c r="C95" i="30" s="1"/>
  <c r="M94" i="30"/>
  <c r="T93" i="30"/>
  <c r="R93" i="30"/>
  <c r="C94" i="30" s="1"/>
  <c r="M93" i="30"/>
  <c r="T92" i="30"/>
  <c r="R92" i="30"/>
  <c r="C93" i="30" s="1"/>
  <c r="M92" i="30"/>
  <c r="T91" i="30"/>
  <c r="R91" i="30"/>
  <c r="C92" i="30" s="1"/>
  <c r="M91" i="30"/>
  <c r="T90" i="30"/>
  <c r="R90" i="30"/>
  <c r="C91" i="30" s="1"/>
  <c r="M90" i="30"/>
  <c r="T89" i="30"/>
  <c r="R89" i="30"/>
  <c r="C90" i="30" s="1"/>
  <c r="M89" i="30"/>
  <c r="T88" i="30"/>
  <c r="R88" i="30"/>
  <c r="C89" i="30" s="1"/>
  <c r="M88" i="30"/>
  <c r="T87" i="30"/>
  <c r="R87" i="30"/>
  <c r="C88" i="30" s="1"/>
  <c r="M87" i="30"/>
  <c r="T86" i="30"/>
  <c r="R86" i="30"/>
  <c r="C87" i="30" s="1"/>
  <c r="M86" i="30"/>
  <c r="T85" i="30"/>
  <c r="R85" i="30"/>
  <c r="C86" i="30" s="1"/>
  <c r="M85" i="30"/>
  <c r="T84" i="30"/>
  <c r="R84" i="30"/>
  <c r="C85" i="30" s="1"/>
  <c r="M84" i="30"/>
  <c r="T83" i="30"/>
  <c r="R83" i="30"/>
  <c r="C84" i="30" s="1"/>
  <c r="M83" i="30"/>
  <c r="T82" i="30"/>
  <c r="R82" i="30"/>
  <c r="C83" i="30" s="1"/>
  <c r="M82" i="30"/>
  <c r="T81" i="30"/>
  <c r="R81" i="30"/>
  <c r="C82" i="30" s="1"/>
  <c r="M81" i="30"/>
  <c r="T80" i="30"/>
  <c r="R80" i="30"/>
  <c r="C81" i="30" s="1"/>
  <c r="M80" i="30"/>
  <c r="T79" i="30"/>
  <c r="R79" i="30"/>
  <c r="C80" i="30" s="1"/>
  <c r="M79" i="30"/>
  <c r="T78" i="30"/>
  <c r="R78" i="30"/>
  <c r="C79" i="30" s="1"/>
  <c r="M78" i="30"/>
  <c r="T77" i="30"/>
  <c r="R77" i="30"/>
  <c r="C78" i="30" s="1"/>
  <c r="M77" i="30"/>
  <c r="T76" i="30"/>
  <c r="R76" i="30"/>
  <c r="C77" i="30" s="1"/>
  <c r="M76" i="30"/>
  <c r="T75" i="30"/>
  <c r="R75" i="30"/>
  <c r="C76" i="30" s="1"/>
  <c r="M75" i="30"/>
  <c r="T74" i="30"/>
  <c r="R74" i="30"/>
  <c r="C75" i="30" s="1"/>
  <c r="M74" i="30"/>
  <c r="T73" i="30"/>
  <c r="R73" i="30"/>
  <c r="C74" i="30" s="1"/>
  <c r="M73" i="30"/>
  <c r="T72" i="30"/>
  <c r="R72" i="30"/>
  <c r="C73" i="30" s="1"/>
  <c r="M72" i="30"/>
  <c r="T71" i="30"/>
  <c r="R71" i="30"/>
  <c r="C72" i="30" s="1"/>
  <c r="M71" i="30"/>
  <c r="T70" i="30"/>
  <c r="R70" i="30"/>
  <c r="C71" i="30" s="1"/>
  <c r="M70" i="30"/>
  <c r="M13" i="30"/>
  <c r="R13" i="30" s="1"/>
  <c r="C14" i="30" s="1"/>
  <c r="K14" i="30" s="1"/>
  <c r="M14" i="30" s="1"/>
  <c r="R14" i="30" s="1"/>
  <c r="C15" i="30" s="1"/>
  <c r="K15" i="30" s="1"/>
  <c r="M15" i="30" s="1"/>
  <c r="R15" i="30" s="1"/>
  <c r="C16" i="30" s="1"/>
  <c r="K16" i="30" s="1"/>
  <c r="M16" i="30" s="1"/>
  <c r="R16" i="30" s="1"/>
  <c r="T12" i="30"/>
  <c r="R12" i="30"/>
  <c r="C13" i="30" s="1"/>
  <c r="K13" i="30" s="1"/>
  <c r="M12" i="30"/>
  <c r="R11" i="30"/>
  <c r="C12" i="30" s="1"/>
  <c r="M11" i="30"/>
  <c r="R10" i="30"/>
  <c r="C11" i="30" s="1"/>
  <c r="M10" i="30"/>
  <c r="M9" i="30"/>
  <c r="R9" i="30" s="1"/>
  <c r="C10" i="30" s="1"/>
  <c r="L2" i="30"/>
  <c r="K10" i="28"/>
  <c r="K11" i="28"/>
  <c r="K58" i="28"/>
  <c r="K97" i="28"/>
  <c r="K9" i="28"/>
  <c r="M9" i="28"/>
  <c r="R9" i="28"/>
  <c r="R9" i="17"/>
  <c r="R10" i="17"/>
  <c r="T10" i="17"/>
  <c r="R11" i="17"/>
  <c r="T11" i="17"/>
  <c r="R12" i="17"/>
  <c r="T12" i="17"/>
  <c r="R13" i="17"/>
  <c r="T13" i="17"/>
  <c r="R14" i="17"/>
  <c r="T14" i="17"/>
  <c r="R15" i="17"/>
  <c r="T15" i="17"/>
  <c r="R16" i="17"/>
  <c r="T16" i="17"/>
  <c r="R17" i="17"/>
  <c r="T17" i="17"/>
  <c r="R18" i="17"/>
  <c r="T18" i="17"/>
  <c r="R19" i="17"/>
  <c r="T19" i="17"/>
  <c r="R20" i="17"/>
  <c r="T20" i="17"/>
  <c r="R21" i="17"/>
  <c r="T21" i="17"/>
  <c r="R22" i="17"/>
  <c r="T22" i="17"/>
  <c r="R23" i="17"/>
  <c r="T23" i="17"/>
  <c r="R24" i="17"/>
  <c r="T24" i="17"/>
  <c r="R25" i="17"/>
  <c r="T25" i="17"/>
  <c r="R26" i="17"/>
  <c r="T26" i="17"/>
  <c r="R27" i="17"/>
  <c r="T27" i="17"/>
  <c r="R28" i="17"/>
  <c r="T28" i="17"/>
  <c r="R29" i="17"/>
  <c r="T29" i="17"/>
  <c r="R30" i="17"/>
  <c r="T30" i="17"/>
  <c r="R31" i="17"/>
  <c r="T31" i="17"/>
  <c r="R32" i="17"/>
  <c r="T32" i="17"/>
  <c r="R33" i="17"/>
  <c r="T33" i="17"/>
  <c r="R34" i="17"/>
  <c r="T34" i="17"/>
  <c r="R35" i="17"/>
  <c r="T35" i="17"/>
  <c r="R36" i="17"/>
  <c r="T36" i="17"/>
  <c r="R37" i="17"/>
  <c r="T37" i="17"/>
  <c r="R38" i="17"/>
  <c r="T38" i="17"/>
  <c r="R39" i="17"/>
  <c r="T39" i="17"/>
  <c r="R40" i="17"/>
  <c r="T40" i="17"/>
  <c r="R41" i="17"/>
  <c r="T41" i="17"/>
  <c r="R42" i="17"/>
  <c r="T42" i="17"/>
  <c r="R43" i="17"/>
  <c r="T43" i="17"/>
  <c r="R44" i="17"/>
  <c r="T44" i="17"/>
  <c r="R45" i="17"/>
  <c r="T45" i="17"/>
  <c r="R46" i="17"/>
  <c r="T46" i="17"/>
  <c r="R47" i="17"/>
  <c r="T47" i="17"/>
  <c r="R48" i="17"/>
  <c r="T48" i="17"/>
  <c r="R49" i="17"/>
  <c r="T49" i="17"/>
  <c r="R50" i="17"/>
  <c r="T50" i="17"/>
  <c r="R51" i="17"/>
  <c r="T51" i="17"/>
  <c r="R52" i="17"/>
  <c r="T52" i="17"/>
  <c r="R53" i="17"/>
  <c r="T53" i="17"/>
  <c r="R54" i="17"/>
  <c r="T54" i="17"/>
  <c r="R55" i="17"/>
  <c r="T55" i="17"/>
  <c r="R56" i="17"/>
  <c r="T56" i="17"/>
  <c r="R57" i="17"/>
  <c r="T57" i="17"/>
  <c r="R58" i="17"/>
  <c r="T58" i="17"/>
  <c r="R59" i="17"/>
  <c r="T59" i="17"/>
  <c r="R60" i="17"/>
  <c r="T60" i="17"/>
  <c r="R61" i="17"/>
  <c r="T61" i="17"/>
  <c r="R62" i="17"/>
  <c r="T62" i="17"/>
  <c r="R63" i="17"/>
  <c r="T63" i="17"/>
  <c r="R64" i="17"/>
  <c r="T64" i="17"/>
  <c r="R65" i="17"/>
  <c r="T65" i="17"/>
  <c r="R66" i="17"/>
  <c r="T66" i="17"/>
  <c r="R67" i="17"/>
  <c r="T67" i="17"/>
  <c r="R68" i="17"/>
  <c r="T68" i="17"/>
  <c r="R69" i="17"/>
  <c r="T69" i="17"/>
  <c r="R70" i="17"/>
  <c r="T70" i="17"/>
  <c r="R71" i="17"/>
  <c r="T71" i="17"/>
  <c r="R72" i="17"/>
  <c r="T72" i="17"/>
  <c r="R73" i="17"/>
  <c r="T73" i="17"/>
  <c r="R74" i="17"/>
  <c r="T74" i="17"/>
  <c r="R75" i="17"/>
  <c r="T75" i="17"/>
  <c r="R76" i="17"/>
  <c r="T76" i="17"/>
  <c r="R77" i="17"/>
  <c r="T77" i="17"/>
  <c r="R78" i="17"/>
  <c r="T78" i="17"/>
  <c r="R79" i="17"/>
  <c r="T79" i="17"/>
  <c r="R80" i="17"/>
  <c r="T80" i="17"/>
  <c r="R81" i="17"/>
  <c r="T81" i="17"/>
  <c r="R82" i="17"/>
  <c r="T82" i="17"/>
  <c r="R83" i="17"/>
  <c r="T83" i="17"/>
  <c r="R84" i="17"/>
  <c r="T84" i="17"/>
  <c r="R85" i="17"/>
  <c r="T85" i="17"/>
  <c r="R86" i="17"/>
  <c r="T86" i="17"/>
  <c r="R87" i="17"/>
  <c r="T87" i="17"/>
  <c r="R88" i="17"/>
  <c r="T88" i="17"/>
  <c r="R89" i="17"/>
  <c r="T89" i="17"/>
  <c r="R90" i="17"/>
  <c r="T90" i="17"/>
  <c r="R91" i="17"/>
  <c r="T91" i="17"/>
  <c r="R92" i="17"/>
  <c r="T92" i="17"/>
  <c r="R93" i="17"/>
  <c r="T93" i="17"/>
  <c r="R94" i="17"/>
  <c r="T94" i="17"/>
  <c r="R95" i="17"/>
  <c r="T95" i="17"/>
  <c r="R96" i="17"/>
  <c r="T96" i="17"/>
  <c r="R97" i="17"/>
  <c r="T97" i="17"/>
  <c r="R98" i="17"/>
  <c r="T98" i="17"/>
  <c r="R99" i="17"/>
  <c r="T99" i="17"/>
  <c r="R100" i="17"/>
  <c r="T100" i="17"/>
  <c r="R101" i="17"/>
  <c r="T101" i="17"/>
  <c r="R102" i="17"/>
  <c r="T102" i="17"/>
  <c r="R103" i="17"/>
  <c r="T103" i="17"/>
  <c r="R104" i="17"/>
  <c r="T104" i="17"/>
  <c r="R105" i="17"/>
  <c r="T105" i="17"/>
  <c r="R106" i="17"/>
  <c r="T106" i="17"/>
  <c r="R107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T9" i="17"/>
  <c r="M9" i="17"/>
  <c r="R36" i="28"/>
  <c r="C37" i="28" s="1"/>
  <c r="R37" i="28"/>
  <c r="C38" i="28" s="1"/>
  <c r="R38" i="28"/>
  <c r="C39" i="28" s="1"/>
  <c r="R39" i="28"/>
  <c r="C40" i="28" s="1"/>
  <c r="R40" i="28"/>
  <c r="C41" i="28" s="1"/>
  <c r="R41" i="28"/>
  <c r="C42" i="28" s="1"/>
  <c r="R42" i="28"/>
  <c r="C43" i="28" s="1"/>
  <c r="R43" i="28"/>
  <c r="C44" i="28" s="1"/>
  <c r="R44" i="28"/>
  <c r="C45" i="28" s="1"/>
  <c r="R45" i="28"/>
  <c r="C46" i="28" s="1"/>
  <c r="R46" i="28"/>
  <c r="C47" i="28" s="1"/>
  <c r="R47" i="28"/>
  <c r="C48" i="28" s="1"/>
  <c r="R48" i="28"/>
  <c r="C49" i="28" s="1"/>
  <c r="R49" i="28"/>
  <c r="C50" i="28" s="1"/>
  <c r="R50" i="28"/>
  <c r="C51" i="28" s="1"/>
  <c r="R51" i="28"/>
  <c r="C52" i="28" s="1"/>
  <c r="R52" i="28"/>
  <c r="C53" i="28" s="1"/>
  <c r="R53" i="28"/>
  <c r="C54" i="28" s="1"/>
  <c r="R54" i="28"/>
  <c r="C55" i="28" s="1"/>
  <c r="R55" i="28"/>
  <c r="C56" i="28" s="1"/>
  <c r="R56" i="28"/>
  <c r="C57" i="28" s="1"/>
  <c r="R57" i="28"/>
  <c r="C58" i="28" s="1"/>
  <c r="R58" i="28"/>
  <c r="C59" i="28" s="1"/>
  <c r="R59" i="28"/>
  <c r="C60" i="28" s="1"/>
  <c r="R60" i="28"/>
  <c r="C61" i="28" s="1"/>
  <c r="R61" i="28"/>
  <c r="C62" i="28" s="1"/>
  <c r="R62" i="28"/>
  <c r="C63" i="28" s="1"/>
  <c r="R63" i="28"/>
  <c r="C64" i="28" s="1"/>
  <c r="R64" i="28"/>
  <c r="C65" i="28" s="1"/>
  <c r="R65" i="28"/>
  <c r="C66" i="28" s="1"/>
  <c r="R66" i="28"/>
  <c r="C67" i="28" s="1"/>
  <c r="R67" i="28"/>
  <c r="C68" i="28" s="1"/>
  <c r="R68" i="28"/>
  <c r="C69" i="28" s="1"/>
  <c r="R69" i="28"/>
  <c r="C70" i="28" s="1"/>
  <c r="R70" i="28"/>
  <c r="C71" i="28" s="1"/>
  <c r="R71" i="28"/>
  <c r="C72" i="28" s="1"/>
  <c r="R72" i="28"/>
  <c r="C73" i="28" s="1"/>
  <c r="R73" i="28"/>
  <c r="C74" i="28" s="1"/>
  <c r="R74" i="28"/>
  <c r="C75" i="28" s="1"/>
  <c r="R75" i="28"/>
  <c r="C76" i="28" s="1"/>
  <c r="R76" i="28"/>
  <c r="C77" i="28" s="1"/>
  <c r="R77" i="28"/>
  <c r="C78" i="28" s="1"/>
  <c r="R78" i="28"/>
  <c r="C79" i="28" s="1"/>
  <c r="R79" i="28"/>
  <c r="C80" i="28" s="1"/>
  <c r="R80" i="28"/>
  <c r="C81" i="28" s="1"/>
  <c r="R81" i="28"/>
  <c r="C82" i="28" s="1"/>
  <c r="R82" i="28"/>
  <c r="C83" i="28" s="1"/>
  <c r="R83" i="28"/>
  <c r="C84" i="28" s="1"/>
  <c r="R84" i="28"/>
  <c r="C85" i="28" s="1"/>
  <c r="R85" i="28"/>
  <c r="C86" i="28" s="1"/>
  <c r="R86" i="28"/>
  <c r="C87" i="28" s="1"/>
  <c r="R87" i="28"/>
  <c r="C88" i="28" s="1"/>
  <c r="R88" i="28"/>
  <c r="C89" i="28" s="1"/>
  <c r="R89" i="28"/>
  <c r="C90" i="28" s="1"/>
  <c r="R90" i="28"/>
  <c r="C91" i="28" s="1"/>
  <c r="R91" i="28"/>
  <c r="C92" i="28" s="1"/>
  <c r="R92" i="28"/>
  <c r="C93" i="28" s="1"/>
  <c r="R93" i="28"/>
  <c r="C94" i="28" s="1"/>
  <c r="R94" i="28"/>
  <c r="C95" i="28" s="1"/>
  <c r="R95" i="28"/>
  <c r="C96" i="28" s="1"/>
  <c r="R96" i="28"/>
  <c r="C97" i="28" s="1"/>
  <c r="R97" i="28"/>
  <c r="C98" i="28" s="1"/>
  <c r="R98" i="28"/>
  <c r="C99" i="28" s="1"/>
  <c r="R99" i="28"/>
  <c r="C100" i="28" s="1"/>
  <c r="R100" i="28"/>
  <c r="C101" i="28" s="1"/>
  <c r="R101" i="28"/>
  <c r="C102" i="28" s="1"/>
  <c r="R102" i="28"/>
  <c r="C103" i="28" s="1"/>
  <c r="R103" i="28"/>
  <c r="C104" i="28" s="1"/>
  <c r="R104" i="28"/>
  <c r="C105" i="28" s="1"/>
  <c r="R105" i="28"/>
  <c r="C106" i="28" s="1"/>
  <c r="R106" i="28"/>
  <c r="C107" i="28" s="1"/>
  <c r="R107" i="28"/>
  <c r="C108" i="28" s="1"/>
  <c r="R108" i="28"/>
  <c r="M11" i="28"/>
  <c r="R11" i="28"/>
  <c r="C12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K108" i="28"/>
  <c r="K107" i="28"/>
  <c r="K106" i="28"/>
  <c r="K105" i="28"/>
  <c r="K104" i="28"/>
  <c r="K103" i="28"/>
  <c r="K102" i="28"/>
  <c r="K101" i="28"/>
  <c r="K100" i="28"/>
  <c r="K99" i="28"/>
  <c r="K98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M10" i="28"/>
  <c r="R10" i="28"/>
  <c r="C11" i="28"/>
  <c r="L2" i="28"/>
  <c r="K108" i="17"/>
  <c r="C108" i="17"/>
  <c r="K107" i="17"/>
  <c r="C107" i="17"/>
  <c r="K106" i="17"/>
  <c r="C106" i="17"/>
  <c r="K105" i="17"/>
  <c r="C105" i="17"/>
  <c r="K104" i="17"/>
  <c r="C104" i="17"/>
  <c r="K103" i="17"/>
  <c r="C103" i="17"/>
  <c r="K102" i="17"/>
  <c r="C102" i="17"/>
  <c r="K101" i="17"/>
  <c r="C101" i="17"/>
  <c r="K100" i="17"/>
  <c r="C100" i="17"/>
  <c r="K99" i="17"/>
  <c r="C99" i="17"/>
  <c r="K98" i="17"/>
  <c r="C98" i="17"/>
  <c r="K97" i="17"/>
  <c r="C97" i="17"/>
  <c r="K96" i="17"/>
  <c r="C96" i="17"/>
  <c r="K95" i="17"/>
  <c r="C95" i="17"/>
  <c r="K94" i="17"/>
  <c r="C94" i="17"/>
  <c r="K93" i="17"/>
  <c r="C93" i="17"/>
  <c r="K92" i="17"/>
  <c r="C92" i="17"/>
  <c r="K91" i="17"/>
  <c r="C91" i="17"/>
  <c r="K90" i="17"/>
  <c r="C90" i="17"/>
  <c r="K89" i="17"/>
  <c r="C89" i="17"/>
  <c r="K88" i="17"/>
  <c r="C88" i="17"/>
  <c r="K87" i="17"/>
  <c r="C87" i="17"/>
  <c r="K86" i="17"/>
  <c r="C86" i="17"/>
  <c r="K85" i="17"/>
  <c r="C85" i="17"/>
  <c r="K84" i="17"/>
  <c r="C84" i="17"/>
  <c r="K83" i="17"/>
  <c r="C83" i="17"/>
  <c r="K82" i="17"/>
  <c r="C82" i="17"/>
  <c r="K81" i="17"/>
  <c r="C81" i="17"/>
  <c r="K80" i="17"/>
  <c r="C80" i="17"/>
  <c r="K79" i="17"/>
  <c r="C79" i="17"/>
  <c r="K78" i="17"/>
  <c r="C78" i="17"/>
  <c r="K77" i="17"/>
  <c r="C77" i="17"/>
  <c r="K76" i="17"/>
  <c r="C76" i="17"/>
  <c r="K75" i="17"/>
  <c r="C75" i="17"/>
  <c r="K74" i="17"/>
  <c r="C74" i="17"/>
  <c r="K73" i="17"/>
  <c r="C73" i="17"/>
  <c r="K72" i="17"/>
  <c r="C72" i="17"/>
  <c r="K71" i="17"/>
  <c r="C71" i="17"/>
  <c r="K70" i="17"/>
  <c r="C70" i="17"/>
  <c r="K69" i="17"/>
  <c r="C69" i="17"/>
  <c r="K68" i="17"/>
  <c r="C68" i="17"/>
  <c r="K67" i="17"/>
  <c r="C67" i="17"/>
  <c r="K66" i="17"/>
  <c r="C66" i="17"/>
  <c r="K65" i="17"/>
  <c r="C65" i="17"/>
  <c r="K64" i="17"/>
  <c r="C64" i="17"/>
  <c r="K63" i="17"/>
  <c r="C63" i="17"/>
  <c r="K62" i="17"/>
  <c r="C62" i="17"/>
  <c r="K61" i="17"/>
  <c r="C61" i="17"/>
  <c r="K60" i="17"/>
  <c r="C60" i="17"/>
  <c r="K59" i="17"/>
  <c r="C59" i="17"/>
  <c r="K58" i="17"/>
  <c r="C58" i="17"/>
  <c r="K57" i="17"/>
  <c r="C57" i="17"/>
  <c r="K56" i="17"/>
  <c r="C56" i="17"/>
  <c r="K55" i="17"/>
  <c r="C55" i="17"/>
  <c r="K54" i="17"/>
  <c r="C54" i="17"/>
  <c r="K53" i="17"/>
  <c r="C53" i="17"/>
  <c r="K52" i="17"/>
  <c r="C52" i="17"/>
  <c r="K51" i="17"/>
  <c r="C51" i="17"/>
  <c r="K50" i="17"/>
  <c r="C50" i="17"/>
  <c r="K49" i="17"/>
  <c r="C49" i="17"/>
  <c r="K48" i="17"/>
  <c r="C48" i="17"/>
  <c r="K47" i="17"/>
  <c r="C47" i="17"/>
  <c r="K46" i="17"/>
  <c r="C46" i="17"/>
  <c r="K45" i="17"/>
  <c r="C45" i="17"/>
  <c r="K44" i="17"/>
  <c r="C44" i="17"/>
  <c r="K43" i="17"/>
  <c r="C43" i="17"/>
  <c r="K42" i="17"/>
  <c r="C42" i="17"/>
  <c r="K41" i="17"/>
  <c r="C41" i="17"/>
  <c r="K40" i="17"/>
  <c r="C40" i="17"/>
  <c r="K39" i="17"/>
  <c r="C39" i="17"/>
  <c r="K38" i="17"/>
  <c r="C38" i="17"/>
  <c r="K37" i="17"/>
  <c r="C37" i="17"/>
  <c r="K36" i="17"/>
  <c r="C36" i="17"/>
  <c r="K35" i="17"/>
  <c r="C35" i="17"/>
  <c r="K34" i="17"/>
  <c r="C34" i="17"/>
  <c r="K33" i="17"/>
  <c r="C33" i="17"/>
  <c r="K32" i="17"/>
  <c r="C32" i="17"/>
  <c r="K31" i="17"/>
  <c r="C31" i="17"/>
  <c r="K30" i="17"/>
  <c r="C30" i="17"/>
  <c r="K29" i="17"/>
  <c r="C29" i="17"/>
  <c r="K28" i="17"/>
  <c r="C28" i="17"/>
  <c r="K27" i="17"/>
  <c r="C27" i="17"/>
  <c r="K26" i="17"/>
  <c r="C26" i="17"/>
  <c r="K25" i="17"/>
  <c r="C25" i="17"/>
  <c r="K24" i="17"/>
  <c r="C24" i="17"/>
  <c r="K23" i="17"/>
  <c r="C23" i="17"/>
  <c r="K22" i="17"/>
  <c r="C22" i="17"/>
  <c r="K21" i="17"/>
  <c r="C21" i="17"/>
  <c r="K20" i="17"/>
  <c r="C20" i="17"/>
  <c r="K19" i="17"/>
  <c r="C19" i="17"/>
  <c r="K18" i="17"/>
  <c r="C18" i="17"/>
  <c r="K17" i="17"/>
  <c r="C17" i="17"/>
  <c r="K16" i="17"/>
  <c r="C16" i="17"/>
  <c r="K15" i="17"/>
  <c r="C15" i="17"/>
  <c r="K14" i="17"/>
  <c r="C14" i="17"/>
  <c r="K13" i="17"/>
  <c r="C13" i="17"/>
  <c r="K12" i="17"/>
  <c r="C12" i="17"/>
  <c r="K11" i="17"/>
  <c r="C11" i="17"/>
  <c r="K10" i="17"/>
  <c r="K9" i="17"/>
  <c r="L2" i="17"/>
  <c r="P2" i="17"/>
  <c r="G5" i="17"/>
  <c r="C10" i="17"/>
  <c r="D4" i="17"/>
  <c r="E5" i="17"/>
  <c r="I5" i="17"/>
  <c r="H4" i="17"/>
  <c r="C5" i="17"/>
  <c r="P4" i="17"/>
  <c r="L4" i="17"/>
  <c r="T11" i="28"/>
  <c r="T10" i="28"/>
  <c r="T9" i="28"/>
  <c r="C10" i="28"/>
  <c r="T12" i="28"/>
  <c r="C13" i="28"/>
  <c r="K13" i="28"/>
  <c r="M13" i="28"/>
  <c r="R13" i="28"/>
  <c r="C14" i="28"/>
  <c r="T13" i="28"/>
  <c r="K14" i="28"/>
  <c r="M14" i="28"/>
  <c r="R14" i="28"/>
  <c r="T14" i="28"/>
  <c r="C15" i="28"/>
  <c r="K15" i="28"/>
  <c r="M15" i="28"/>
  <c r="R15" i="28"/>
  <c r="C16" i="28"/>
  <c r="T15" i="28"/>
  <c r="K16" i="28"/>
  <c r="M16" i="28"/>
  <c r="R16" i="28"/>
  <c r="C17" i="28" s="1"/>
  <c r="T16" i="28"/>
  <c r="K106" i="31" l="1"/>
  <c r="M106" i="31" s="1"/>
  <c r="R106" i="31" s="1"/>
  <c r="C17" i="30"/>
  <c r="K17" i="30" s="1"/>
  <c r="M17" i="30" s="1"/>
  <c r="R17" i="30" s="1"/>
  <c r="C18" i="30" s="1"/>
  <c r="K18" i="30" s="1"/>
  <c r="M18" i="30" s="1"/>
  <c r="R18" i="30" s="1"/>
  <c r="C19" i="30" s="1"/>
  <c r="K19" i="30" s="1"/>
  <c r="M19" i="30" s="1"/>
  <c r="R19" i="30" s="1"/>
  <c r="C20" i="30" s="1"/>
  <c r="K20" i="30" s="1"/>
  <c r="M20" i="30" s="1"/>
  <c r="R20" i="30" s="1"/>
  <c r="T16" i="30"/>
  <c r="T61" i="30"/>
  <c r="T15" i="30"/>
  <c r="T14" i="30"/>
  <c r="T13" i="30"/>
  <c r="T11" i="30"/>
  <c r="P2" i="30"/>
  <c r="T10" i="30"/>
  <c r="T9" i="30"/>
  <c r="P2" i="28"/>
  <c r="K17" i="28"/>
  <c r="M17" i="28" s="1"/>
  <c r="R17" i="28" s="1"/>
  <c r="C107" i="31" l="1"/>
  <c r="T106" i="31"/>
  <c r="T18" i="30"/>
  <c r="T19" i="30"/>
  <c r="T17" i="30"/>
  <c r="C21" i="30"/>
  <c r="T20" i="30"/>
  <c r="T17" i="28"/>
  <c r="C18" i="28"/>
  <c r="K107" i="31" l="1"/>
  <c r="M107" i="31" s="1"/>
  <c r="R107" i="31" s="1"/>
  <c r="K21" i="30"/>
  <c r="M21" i="30" s="1"/>
  <c r="R21" i="30" s="1"/>
  <c r="K18" i="28"/>
  <c r="M18" i="28" s="1"/>
  <c r="R18" i="28" s="1"/>
  <c r="C108" i="31" l="1"/>
  <c r="T107" i="31"/>
  <c r="C22" i="30"/>
  <c r="T21" i="30"/>
  <c r="T18" i="28"/>
  <c r="C19" i="28"/>
  <c r="K108" i="31" l="1"/>
  <c r="M108" i="31" s="1"/>
  <c r="R108" i="31" s="1"/>
  <c r="P2" i="31" s="1"/>
  <c r="L4" i="31"/>
  <c r="P4" i="31"/>
  <c r="K22" i="30"/>
  <c r="M22" i="30" s="1"/>
  <c r="R22" i="30" s="1"/>
  <c r="K19" i="28"/>
  <c r="M19" i="28" s="1"/>
  <c r="R19" i="28" s="1"/>
  <c r="T108" i="31" l="1"/>
  <c r="H4" i="31" s="1"/>
  <c r="G5" i="31"/>
  <c r="D4" i="31"/>
  <c r="C5" i="31"/>
  <c r="I5" i="31" s="1"/>
  <c r="E5" i="31"/>
  <c r="C23" i="30"/>
  <c r="T22" i="30"/>
  <c r="T19" i="28"/>
  <c r="C20" i="28"/>
  <c r="K23" i="30" l="1"/>
  <c r="M23" i="30" s="1"/>
  <c r="R23" i="30" s="1"/>
  <c r="K20" i="28"/>
  <c r="M20" i="28" s="1"/>
  <c r="R20" i="28" s="1"/>
  <c r="C24" i="30" l="1"/>
  <c r="T23" i="30"/>
  <c r="T20" i="28"/>
  <c r="C21" i="28"/>
  <c r="K24" i="30" l="1"/>
  <c r="M24" i="30" s="1"/>
  <c r="R24" i="30" s="1"/>
  <c r="K21" i="28"/>
  <c r="M21" i="28" s="1"/>
  <c r="R21" i="28" s="1"/>
  <c r="C25" i="30" l="1"/>
  <c r="T24" i="30"/>
  <c r="C22" i="28"/>
  <c r="K22" i="28" s="1"/>
  <c r="M22" i="28" s="1"/>
  <c r="R22" i="28" s="1"/>
  <c r="T21" i="28"/>
  <c r="K25" i="30" l="1"/>
  <c r="M25" i="30" s="1"/>
  <c r="R25" i="30" s="1"/>
  <c r="T22" i="28"/>
  <c r="C23" i="28"/>
  <c r="K23" i="28" s="1"/>
  <c r="M23" i="28" s="1"/>
  <c r="R23" i="28" s="1"/>
  <c r="C26" i="30" l="1"/>
  <c r="K26" i="30" s="1"/>
  <c r="M26" i="30" s="1"/>
  <c r="R26" i="30" s="1"/>
  <c r="T25" i="30"/>
  <c r="T23" i="28"/>
  <c r="C24" i="28"/>
  <c r="K24" i="28" s="1"/>
  <c r="M24" i="28" s="1"/>
  <c r="R24" i="28" s="1"/>
  <c r="C27" i="30" l="1"/>
  <c r="K27" i="30" s="1"/>
  <c r="M27" i="30" s="1"/>
  <c r="R27" i="30" s="1"/>
  <c r="T26" i="30"/>
  <c r="T24" i="28"/>
  <c r="C25" i="28"/>
  <c r="K25" i="28" s="1"/>
  <c r="M25" i="28" s="1"/>
  <c r="R25" i="28" s="1"/>
  <c r="C28" i="30" l="1"/>
  <c r="K28" i="30" s="1"/>
  <c r="M28" i="30" s="1"/>
  <c r="R28" i="30" s="1"/>
  <c r="T27" i="30"/>
  <c r="C26" i="28"/>
  <c r="K26" i="28" s="1"/>
  <c r="M26" i="28" s="1"/>
  <c r="R26" i="28" s="1"/>
  <c r="T25" i="28"/>
  <c r="C29" i="30" l="1"/>
  <c r="K29" i="30" s="1"/>
  <c r="M29" i="30" s="1"/>
  <c r="R29" i="30" s="1"/>
  <c r="T28" i="30"/>
  <c r="C27" i="28"/>
  <c r="K27" i="28" s="1"/>
  <c r="M27" i="28" s="1"/>
  <c r="R27" i="28" s="1"/>
  <c r="T26" i="28"/>
  <c r="C30" i="30" l="1"/>
  <c r="K30" i="30" s="1"/>
  <c r="M30" i="30" s="1"/>
  <c r="R30" i="30" s="1"/>
  <c r="T29" i="30"/>
  <c r="C28" i="28"/>
  <c r="K28" i="28" s="1"/>
  <c r="M28" i="28" s="1"/>
  <c r="R28" i="28" s="1"/>
  <c r="T27" i="28"/>
  <c r="C31" i="30" l="1"/>
  <c r="K31" i="30" s="1"/>
  <c r="M31" i="30" s="1"/>
  <c r="R31" i="30" s="1"/>
  <c r="T30" i="30"/>
  <c r="T28" i="28"/>
  <c r="C29" i="28"/>
  <c r="K29" i="28" s="1"/>
  <c r="M29" i="28" s="1"/>
  <c r="R29" i="28" s="1"/>
  <c r="C32" i="30" l="1"/>
  <c r="K32" i="30" s="1"/>
  <c r="M32" i="30" s="1"/>
  <c r="R32" i="30" s="1"/>
  <c r="T31" i="30"/>
  <c r="T29" i="28"/>
  <c r="C30" i="28"/>
  <c r="K30" i="28" s="1"/>
  <c r="M30" i="28" s="1"/>
  <c r="R30" i="28" s="1"/>
  <c r="C33" i="30" l="1"/>
  <c r="K33" i="30" s="1"/>
  <c r="M33" i="30" s="1"/>
  <c r="R33" i="30" s="1"/>
  <c r="T32" i="30"/>
  <c r="C31" i="28"/>
  <c r="K31" i="28" s="1"/>
  <c r="M31" i="28" s="1"/>
  <c r="R31" i="28" s="1"/>
  <c r="T30" i="28"/>
  <c r="C34" i="30" l="1"/>
  <c r="K34" i="30" s="1"/>
  <c r="M34" i="30" s="1"/>
  <c r="R34" i="30" s="1"/>
  <c r="T33" i="30"/>
  <c r="C32" i="28"/>
  <c r="K32" i="28" s="1"/>
  <c r="M32" i="28" s="1"/>
  <c r="R32" i="28" s="1"/>
  <c r="T31" i="28"/>
  <c r="C35" i="30" l="1"/>
  <c r="K35" i="30" s="1"/>
  <c r="M35" i="30" s="1"/>
  <c r="R35" i="30" s="1"/>
  <c r="T34" i="30"/>
  <c r="C33" i="28"/>
  <c r="K33" i="28" s="1"/>
  <c r="M33" i="28" s="1"/>
  <c r="R33" i="28" s="1"/>
  <c r="T32" i="28"/>
  <c r="C36" i="30" l="1"/>
  <c r="K36" i="30" s="1"/>
  <c r="M36" i="30" s="1"/>
  <c r="R36" i="30" s="1"/>
  <c r="T35" i="30"/>
  <c r="C34" i="28"/>
  <c r="K34" i="28" s="1"/>
  <c r="M34" i="28" s="1"/>
  <c r="R34" i="28" s="1"/>
  <c r="T33" i="28"/>
  <c r="C37" i="30" l="1"/>
  <c r="K37" i="30" s="1"/>
  <c r="M37" i="30" s="1"/>
  <c r="R37" i="30" s="1"/>
  <c r="T36" i="30"/>
  <c r="T34" i="28"/>
  <c r="C35" i="28"/>
  <c r="K35" i="28" s="1"/>
  <c r="M35" i="28" s="1"/>
  <c r="R35" i="28" s="1"/>
  <c r="C38" i="30" l="1"/>
  <c r="K38" i="30" s="1"/>
  <c r="M38" i="30" s="1"/>
  <c r="R38" i="30" s="1"/>
  <c r="T37" i="30"/>
  <c r="C36" i="28"/>
  <c r="T35" i="28"/>
  <c r="H4" i="28" s="1"/>
  <c r="E5" i="28"/>
  <c r="D4" i="28"/>
  <c r="G5" i="28"/>
  <c r="C5" i="28"/>
  <c r="C39" i="30" l="1"/>
  <c r="K39" i="30" s="1"/>
  <c r="M39" i="30" s="1"/>
  <c r="R39" i="30" s="1"/>
  <c r="T38" i="30"/>
  <c r="I5" i="28"/>
  <c r="L4" i="28"/>
  <c r="P4" i="28"/>
  <c r="C40" i="30" l="1"/>
  <c r="K40" i="30" s="1"/>
  <c r="M40" i="30" s="1"/>
  <c r="R40" i="30" s="1"/>
  <c r="T39" i="30"/>
  <c r="C41" i="30" l="1"/>
  <c r="K41" i="30" s="1"/>
  <c r="M41" i="30" s="1"/>
  <c r="R41" i="30" s="1"/>
  <c r="T40" i="30"/>
  <c r="C42" i="30" l="1"/>
  <c r="K42" i="30" s="1"/>
  <c r="M42" i="30" s="1"/>
  <c r="R42" i="30" s="1"/>
  <c r="T41" i="30"/>
  <c r="C43" i="30" l="1"/>
  <c r="K43" i="30" s="1"/>
  <c r="M43" i="30" s="1"/>
  <c r="R43" i="30" s="1"/>
  <c r="T42" i="30"/>
  <c r="C44" i="30" l="1"/>
  <c r="K44" i="30" s="1"/>
  <c r="M44" i="30" s="1"/>
  <c r="R44" i="30" s="1"/>
  <c r="T43" i="30"/>
  <c r="C45" i="30" l="1"/>
  <c r="K45" i="30" s="1"/>
  <c r="M45" i="30" s="1"/>
  <c r="R45" i="30" s="1"/>
  <c r="T44" i="30"/>
  <c r="C46" i="30" l="1"/>
  <c r="K46" i="30" s="1"/>
  <c r="M46" i="30" s="1"/>
  <c r="R46" i="30" s="1"/>
  <c r="T45" i="30"/>
  <c r="C47" i="30" l="1"/>
  <c r="K47" i="30" s="1"/>
  <c r="M47" i="30" s="1"/>
  <c r="R47" i="30" s="1"/>
  <c r="T46" i="30"/>
  <c r="C48" i="30" l="1"/>
  <c r="K48" i="30" s="1"/>
  <c r="M48" i="30" s="1"/>
  <c r="R48" i="30" s="1"/>
  <c r="T47" i="30"/>
  <c r="C49" i="30" l="1"/>
  <c r="K49" i="30" s="1"/>
  <c r="M49" i="30" s="1"/>
  <c r="R49" i="30" s="1"/>
  <c r="T48" i="30"/>
  <c r="C50" i="30" l="1"/>
  <c r="K50" i="30" s="1"/>
  <c r="M50" i="30" s="1"/>
  <c r="R50" i="30" s="1"/>
  <c r="T49" i="30"/>
  <c r="C51" i="30" l="1"/>
  <c r="K51" i="30" s="1"/>
  <c r="M51" i="30" s="1"/>
  <c r="R51" i="30" s="1"/>
  <c r="T50" i="30"/>
  <c r="C52" i="30" l="1"/>
  <c r="K52" i="30" s="1"/>
  <c r="M52" i="30" s="1"/>
  <c r="R52" i="30" s="1"/>
  <c r="T51" i="30"/>
  <c r="C53" i="30" l="1"/>
  <c r="K53" i="30" s="1"/>
  <c r="M53" i="30" s="1"/>
  <c r="R53" i="30" s="1"/>
  <c r="T52" i="30"/>
  <c r="C54" i="30" l="1"/>
  <c r="K54" i="30" s="1"/>
  <c r="M54" i="30" s="1"/>
  <c r="R54" i="30" s="1"/>
  <c r="T53" i="30"/>
  <c r="C55" i="30" l="1"/>
  <c r="K55" i="30" s="1"/>
  <c r="M55" i="30" s="1"/>
  <c r="R55" i="30" s="1"/>
  <c r="T54" i="30"/>
  <c r="C56" i="30" l="1"/>
  <c r="K56" i="30" s="1"/>
  <c r="M56" i="30" s="1"/>
  <c r="R56" i="30" s="1"/>
  <c r="T55" i="30"/>
  <c r="C57" i="30" l="1"/>
  <c r="K57" i="30" s="1"/>
  <c r="M57" i="30" s="1"/>
  <c r="R57" i="30" s="1"/>
  <c r="T56" i="30"/>
  <c r="C58" i="30" l="1"/>
  <c r="K58" i="30" s="1"/>
  <c r="M58" i="30" s="1"/>
  <c r="R58" i="30" s="1"/>
  <c r="T57" i="30"/>
  <c r="C59" i="30" l="1"/>
  <c r="K59" i="30" s="1"/>
  <c r="M59" i="30" s="1"/>
  <c r="R59" i="30" s="1"/>
  <c r="T58" i="30"/>
  <c r="C60" i="30" l="1"/>
  <c r="K60" i="30" s="1"/>
  <c r="M60" i="30" s="1"/>
  <c r="R60" i="30" s="1"/>
  <c r="T59" i="30"/>
  <c r="C61" i="30" l="1"/>
  <c r="T60" i="30"/>
  <c r="K61" i="30" l="1"/>
  <c r="M61" i="30" s="1"/>
  <c r="C62" i="30"/>
  <c r="K62" i="30" s="1"/>
  <c r="M62" i="30" s="1"/>
  <c r="R62" i="30" s="1"/>
  <c r="C63" i="30" l="1"/>
  <c r="K63" i="30" s="1"/>
  <c r="M63" i="30" s="1"/>
  <c r="R63" i="30" s="1"/>
  <c r="T62" i="30"/>
  <c r="C64" i="30" l="1"/>
  <c r="K64" i="30" s="1"/>
  <c r="M64" i="30" s="1"/>
  <c r="R64" i="30" s="1"/>
  <c r="T63" i="30"/>
  <c r="C65" i="30" l="1"/>
  <c r="K65" i="30" s="1"/>
  <c r="M65" i="30" s="1"/>
  <c r="R65" i="30" s="1"/>
  <c r="T64" i="30"/>
  <c r="C66" i="30" l="1"/>
  <c r="K66" i="30" s="1"/>
  <c r="M66" i="30" s="1"/>
  <c r="R66" i="30" s="1"/>
  <c r="T65" i="30"/>
  <c r="C67" i="30" l="1"/>
  <c r="K67" i="30" s="1"/>
  <c r="M67" i="30" s="1"/>
  <c r="R67" i="30" s="1"/>
  <c r="T66" i="30"/>
  <c r="C68" i="30" l="1"/>
  <c r="K68" i="30" s="1"/>
  <c r="M68" i="30" s="1"/>
  <c r="R68" i="30" s="1"/>
  <c r="T67" i="30"/>
  <c r="C69" i="30" l="1"/>
  <c r="K69" i="30" s="1"/>
  <c r="M69" i="30" s="1"/>
  <c r="R69" i="30" s="1"/>
  <c r="T68" i="30"/>
  <c r="C70" i="30" l="1"/>
  <c r="T69" i="30"/>
  <c r="H4" i="30" s="1"/>
  <c r="E5" i="30"/>
  <c r="G5" i="30"/>
  <c r="D4" i="30"/>
  <c r="C5" i="30"/>
  <c r="I5" i="30" l="1"/>
  <c r="L4" i="30"/>
  <c r="P4" i="30"/>
</calcChain>
</file>

<file path=xl/sharedStrings.xml><?xml version="1.0" encoding="utf-8"?>
<sst xmlns="http://schemas.openxmlformats.org/spreadsheetml/2006/main" count="721" uniqueCount="68">
  <si>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</si>
  <si>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</si>
  <si>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</si>
  <si>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</si>
  <si>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</si>
  <si>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</si>
  <si>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</si>
  <si>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</si>
  <si>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</si>
  <si>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</si>
  <si>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</si>
  <si>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</si>
  <si>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</si>
  <si>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</si>
  <si>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</si>
  <si>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</si>
  <si>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</si>
  <si>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</si>
  <si>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</si>
  <si>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</si>
  <si>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</si>
  <si>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</si>
  <si>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</si>
  <si>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</si>
  <si>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</si>
  <si>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</si>
  <si>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</si>
  <si>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</si>
  <si>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</si>
  <si>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</si>
  <si>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</si>
  <si>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</si>
  <si>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</si>
  <si>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</si>
  <si>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</si>
  <si>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</si>
  <si>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</si>
  <si>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</si>
  <si>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</si>
  <si>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</si>
  <si>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</si>
  <si>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</si>
  <si>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</si>
  <si>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</si>
  <si>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</si>
  <si>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</si>
  <si>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</si>
  <si>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</si>
  <si>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</si>
  <si>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</si>
  <si>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リスク（4%）</t>
    <phoneticPr fontId="3"/>
  </si>
  <si>
    <t>2016/8/1 2:17 に実行</t>
  </si>
  <si>
    <t>このブックで使用されている次の機能は、以前のバージョンの Excel ではサポートされていません。このブックを以前のバージョンの Excel で開くか、以前のファイル形式で保存すると、それらの機能が失われるか、正常に実行されなくなる可能性があります。</t>
  </si>
  <si>
    <t>再現性の低下</t>
  </si>
  <si>
    <t>出現数</t>
  </si>
  <si>
    <t>バージョン</t>
  </si>
  <si>
    <t>選択したファイル形式でサポートされていない書式が、このブック内の一部のセルまたはスタイルに設定されています。このような書式は、選択したファイル形式で使用できる最も近い書式に変換されます。</t>
  </si>
  <si>
    <t>Excel 97-2003</t>
  </si>
  <si>
    <t>（名前を入力）検証用エクセル、クロス円以外.xls の互換性レポート</t>
    <phoneticPr fontId="2"/>
  </si>
  <si>
    <t>EURUSD</t>
    <phoneticPr fontId="2"/>
  </si>
  <si>
    <t>4時間足</t>
    <rPh sb="1" eb="3">
      <t>ジカン</t>
    </rPh>
    <rPh sb="3" eb="4">
      <t>アシ</t>
    </rPh>
    <phoneticPr fontId="3"/>
  </si>
  <si>
    <t>EURUSD</t>
    <phoneticPr fontId="2"/>
  </si>
  <si>
    <t>1時間足</t>
    <rPh sb="1" eb="3">
      <t>ジカン</t>
    </rPh>
    <rPh sb="3" eb="4">
      <t>アシ</t>
    </rPh>
    <phoneticPr fontId="3"/>
  </si>
  <si>
    <t>a,Ｓ/Ｒを2つ以上とって決済する。</t>
    <rPh sb="8" eb="10">
      <t>イジョウ</t>
    </rPh>
    <rPh sb="13" eb="15">
      <t>ケッサイ</t>
    </rPh>
    <phoneticPr fontId="3"/>
  </si>
  <si>
    <t>Ｓ/Ｒ</t>
    <phoneticPr fontId="3"/>
  </si>
  <si>
    <t>はじめまして、どこにあるピンバーが有効であるか考えました。上昇トレンドの時は、下ひげの長いピンバーを探し、下降トレンドの時はうえ髭の長い探しました。トレンドの終わりそうなピンバーは、選ばないようにしました。</t>
    <rPh sb="17" eb="19">
      <t>ユウコウ</t>
    </rPh>
    <rPh sb="23" eb="24">
      <t>カンガ</t>
    </rPh>
    <rPh sb="29" eb="31">
      <t>ジョウショウ</t>
    </rPh>
    <rPh sb="36" eb="37">
      <t>トキ</t>
    </rPh>
    <rPh sb="39" eb="40">
      <t>シタ</t>
    </rPh>
    <rPh sb="43" eb="44">
      <t>ナガ</t>
    </rPh>
    <rPh sb="50" eb="51">
      <t>サガ</t>
    </rPh>
    <rPh sb="53" eb="55">
      <t>カコウ</t>
    </rPh>
    <rPh sb="60" eb="61">
      <t>トキ</t>
    </rPh>
    <rPh sb="64" eb="65">
      <t>ヒゲ</t>
    </rPh>
    <rPh sb="66" eb="67">
      <t>ナガ</t>
    </rPh>
    <rPh sb="68" eb="69">
      <t>サガ</t>
    </rPh>
    <rPh sb="79" eb="80">
      <t>オ</t>
    </rPh>
    <rPh sb="91" eb="92">
      <t>エラ</t>
    </rPh>
    <phoneticPr fontId="2"/>
  </si>
  <si>
    <t>検証したものを、画像にとり、実践記上げることができるかどうか。始めは、そのことが心配です。画像の取り方、これでいいのかどうか。Skitchが、Ｈ26　1月より使えないとなっていましたが、どうなんでしょうか。始めは、決済は、トレーリングでしました。しかし、戻って来たりして利益が少ない時もありました。</t>
    <rPh sb="0" eb="2">
      <t>ケンショウ</t>
    </rPh>
    <rPh sb="8" eb="10">
      <t>ガゾウ</t>
    </rPh>
    <rPh sb="14" eb="16">
      <t>ジッセン</t>
    </rPh>
    <rPh sb="16" eb="17">
      <t>キ</t>
    </rPh>
    <rPh sb="17" eb="18">
      <t>ア</t>
    </rPh>
    <rPh sb="31" eb="32">
      <t>ハジ</t>
    </rPh>
    <rPh sb="40" eb="42">
      <t>シンパイ</t>
    </rPh>
    <rPh sb="45" eb="47">
      <t>ガゾウ</t>
    </rPh>
    <rPh sb="48" eb="49">
      <t>ト</t>
    </rPh>
    <rPh sb="50" eb="51">
      <t>カタ</t>
    </rPh>
    <rPh sb="76" eb="77">
      <t>ガツ</t>
    </rPh>
    <rPh sb="79" eb="80">
      <t>ツカ</t>
    </rPh>
    <rPh sb="103" eb="104">
      <t>ハジ</t>
    </rPh>
    <rPh sb="107" eb="109">
      <t>ケッサイ</t>
    </rPh>
    <rPh sb="127" eb="128">
      <t>モド</t>
    </rPh>
    <rPh sb="130" eb="131">
      <t>キ</t>
    </rPh>
    <rPh sb="135" eb="137">
      <t>リエキ</t>
    </rPh>
    <rPh sb="138" eb="139">
      <t>スク</t>
    </rPh>
    <rPh sb="141" eb="142">
      <t>トキ</t>
    </rPh>
    <phoneticPr fontId="2"/>
  </si>
  <si>
    <t>まず、このＣＭＡの手順がスムース出来ることができたなら、(実践記に乗せる、画像を取る）ストレスがなくなると思いますので、早く慣れたいです。</t>
    <rPh sb="9" eb="11">
      <t>テジュン</t>
    </rPh>
    <rPh sb="16" eb="18">
      <t>デキ</t>
    </rPh>
    <rPh sb="29" eb="31">
      <t>ジッセン</t>
    </rPh>
    <rPh sb="31" eb="32">
      <t>キ</t>
    </rPh>
    <rPh sb="33" eb="34">
      <t>ノ</t>
    </rPh>
    <rPh sb="37" eb="39">
      <t>ガゾウ</t>
    </rPh>
    <rPh sb="40" eb="41">
      <t>ト</t>
    </rPh>
    <rPh sb="53" eb="54">
      <t>オモ</t>
    </rPh>
    <rPh sb="60" eb="61">
      <t>ハヤ</t>
    </rPh>
    <rPh sb="62" eb="63">
      <t>ナ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</si>
</sst>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Fill="1" applyBorder="1" applyAlignment="1">
      <alignment horizontal="center" vertical="center"/>
    </xf>
    <xf numFmtId="0" fontId="8" fillId="4" borderId="6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7" xfId="0" applyNumberFormat="1" applyBorder="1" applyAlignment="1">
      <alignment vertical="top" wrapText="1"/>
    </xf>
    <xf numFmtId="0" fontId="0" fillId="0" borderId="8" xfId="0" applyNumberFormat="1" applyBorder="1" applyAlignment="1">
      <alignment vertical="top" wrapText="1"/>
    </xf>
    <xf numFmtId="0" fontId="4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8" xfId="0" applyNumberFormat="1" applyBorder="1" applyAlignment="1">
      <alignment horizontal="center" vertical="top" wrapText="1"/>
    </xf>
    <xf numFmtId="0" fontId="0" fillId="0" borderId="9" xfId="0" applyNumberFormat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56" fontId="9" fillId="0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11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12" xfId="0" applyFont="1" applyFill="1" applyBorder="1" applyAlignment="1">
      <alignment horizontal="center" vertical="center" shrinkToFit="1"/>
    </xf>
    <xf numFmtId="0" fontId="8" fillId="9" borderId="13" xfId="0" applyFont="1" applyFill="1" applyBorder="1" applyAlignment="1">
      <alignment horizontal="center" vertical="center" shrinkToFit="1"/>
    </xf>
    <xf numFmtId="0" fontId="8" fillId="9" borderId="14" xfId="0" applyFont="1" applyFill="1" applyBorder="1" applyAlignment="1">
      <alignment horizontal="center" vertical="center" shrinkToFit="1"/>
    </xf>
    <xf numFmtId="0" fontId="8" fillId="5" borderId="13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3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4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666750</xdr:colOff>
      <xdr:row>42</xdr:row>
      <xdr:rowOff>114300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18</xdr:col>
      <xdr:colOff>665124</xdr:colOff>
      <xdr:row>85</xdr:row>
      <xdr:rowOff>113386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723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18</xdr:col>
      <xdr:colOff>665124</xdr:colOff>
      <xdr:row>128</xdr:row>
      <xdr:rowOff>113386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447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18</xdr:col>
      <xdr:colOff>665124</xdr:colOff>
      <xdr:row>171</xdr:row>
      <xdr:rowOff>113386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1170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18</xdr:col>
      <xdr:colOff>665124</xdr:colOff>
      <xdr:row>214</xdr:row>
      <xdr:rowOff>113386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4894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18</xdr:col>
      <xdr:colOff>665124</xdr:colOff>
      <xdr:row>257</xdr:row>
      <xdr:rowOff>113386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8617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18</xdr:col>
      <xdr:colOff>665124</xdr:colOff>
      <xdr:row>300</xdr:row>
      <xdr:rowOff>113386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42341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18</xdr:col>
      <xdr:colOff>665124</xdr:colOff>
      <xdr:row>343</xdr:row>
      <xdr:rowOff>113386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16064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18</xdr:col>
      <xdr:colOff>665124</xdr:colOff>
      <xdr:row>386</xdr:row>
      <xdr:rowOff>113386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89788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18</xdr:col>
      <xdr:colOff>665124</xdr:colOff>
      <xdr:row>429</xdr:row>
      <xdr:rowOff>113386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6351150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665124</xdr:colOff>
      <xdr:row>42</xdr:row>
      <xdr:rowOff>113386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18</xdr:col>
      <xdr:colOff>665124</xdr:colOff>
      <xdr:row>85</xdr:row>
      <xdr:rowOff>113386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723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18</xdr:col>
      <xdr:colOff>665124</xdr:colOff>
      <xdr:row>128</xdr:row>
      <xdr:rowOff>113386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447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18</xdr:col>
      <xdr:colOff>665124</xdr:colOff>
      <xdr:row>171</xdr:row>
      <xdr:rowOff>113386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1170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18</xdr:col>
      <xdr:colOff>665124</xdr:colOff>
      <xdr:row>214</xdr:row>
      <xdr:rowOff>113386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489400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36</xdr:row>
      <xdr:rowOff>133350</xdr:rowOff>
    </xdr:from>
    <xdr:to>
      <xdr:col>19</xdr:col>
      <xdr:colOff>188874</xdr:colOff>
      <xdr:row>77</xdr:row>
      <xdr:rowOff>27661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66484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152400</xdr:rowOff>
    </xdr:from>
    <xdr:to>
      <xdr:col>19</xdr:col>
      <xdr:colOff>160299</xdr:colOff>
      <xdr:row>112</xdr:row>
      <xdr:rowOff>46711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00162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142875</xdr:rowOff>
    </xdr:from>
    <xdr:to>
      <xdr:col>19</xdr:col>
      <xdr:colOff>160299</xdr:colOff>
      <xdr:row>148</xdr:row>
      <xdr:rowOff>37186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072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142875</xdr:rowOff>
    </xdr:from>
    <xdr:to>
      <xdr:col>19</xdr:col>
      <xdr:colOff>160299</xdr:colOff>
      <xdr:row>184</xdr:row>
      <xdr:rowOff>37186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223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19050</xdr:rowOff>
    </xdr:from>
    <xdr:to>
      <xdr:col>19</xdr:col>
      <xdr:colOff>160299</xdr:colOff>
      <xdr:row>220</xdr:row>
      <xdr:rowOff>94336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5945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66675</xdr:rowOff>
    </xdr:from>
    <xdr:to>
      <xdr:col>19</xdr:col>
      <xdr:colOff>160299</xdr:colOff>
      <xdr:row>256</xdr:row>
      <xdr:rowOff>141961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15727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252</xdr:row>
      <xdr:rowOff>123825</xdr:rowOff>
    </xdr:from>
    <xdr:to>
      <xdr:col>19</xdr:col>
      <xdr:colOff>169824</xdr:colOff>
      <xdr:row>293</xdr:row>
      <xdr:rowOff>18136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4572952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161925</xdr:rowOff>
    </xdr:from>
    <xdr:to>
      <xdr:col>19</xdr:col>
      <xdr:colOff>160299</xdr:colOff>
      <xdr:row>329</xdr:row>
      <xdr:rowOff>56236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228272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19</xdr:col>
      <xdr:colOff>188874</xdr:colOff>
      <xdr:row>40</xdr:row>
      <xdr:rowOff>75286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5" y="0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topLeftCell="K1" zoomScale="115" zoomScaleNormal="115" workbookViewId="0">
      <pane ySplit="8" topLeftCell="A104" activePane="bottomLeft" state="frozen"/>
      <selection pane="bottomLeft" activeCell="P109" sqref="P109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77" t="s">
        <v>5</v>
      </c>
      <c r="C2" s="77"/>
      <c r="D2" s="92" t="s">
        <v>59</v>
      </c>
      <c r="E2" s="92"/>
      <c r="F2" s="77" t="s">
        <v>6</v>
      </c>
      <c r="G2" s="77"/>
      <c r="H2" s="92" t="s">
        <v>6</v>
      </c>
      <c r="I2" s="92"/>
      <c r="J2" s="77"/>
      <c r="K2" s="77"/>
      <c r="L2" s="93">
        <f>C9</f>
        <v>1000000</v>
      </c>
      <c r="M2" s="92"/>
      <c r="N2" s="77" t="s">
        <v>8</v>
      </c>
      <c r="O2" s="77"/>
      <c r="P2" s="93">
        <f>C108+R108</f>
        <v>6532722851.7024212</v>
      </c>
      <c r="Q2" s="92"/>
      <c r="R2" s="1"/>
      <c r="S2" s="1"/>
      <c r="T2" s="1"/>
    </row>
    <row r="3" spans="2:21" ht="57" customHeight="1" x14ac:dyDescent="0.15">
      <c r="B3" s="77" t="s">
        <v>9</v>
      </c>
      <c r="C3" s="77"/>
      <c r="D3" s="94" t="s">
        <v>38</v>
      </c>
      <c r="E3" s="94"/>
      <c r="F3" s="94"/>
      <c r="G3" s="94"/>
      <c r="H3" s="94"/>
      <c r="I3" s="94"/>
      <c r="J3" s="77" t="s">
        <v>10</v>
      </c>
      <c r="K3" s="77"/>
      <c r="L3" s="94" t="s">
        <v>64</v>
      </c>
      <c r="M3" s="95"/>
      <c r="N3" s="95"/>
      <c r="O3" s="95"/>
      <c r="P3" s="95"/>
      <c r="Q3" s="95"/>
      <c r="R3" s="1"/>
      <c r="S3" s="1"/>
    </row>
    <row r="4" spans="2:21" x14ac:dyDescent="0.15">
      <c r="B4" s="77" t="s">
        <v>11</v>
      </c>
      <c r="C4" s="77"/>
      <c r="D4" s="75">
        <f>SUM($R$9:$S$993)</f>
        <v>6531722851.7024212</v>
      </c>
      <c r="E4" s="75"/>
      <c r="F4" s="77" t="s">
        <v>12</v>
      </c>
      <c r="G4" s="77"/>
      <c r="H4" s="91">
        <f>SUM($T$9:$U$108)</f>
        <v>5668.100000000004</v>
      </c>
      <c r="I4" s="92"/>
      <c r="J4" s="74" t="s">
        <v>13</v>
      </c>
      <c r="K4" s="74"/>
      <c r="L4" s="93">
        <f>MAX($C$9:$D$990)-C9</f>
        <v>5959513550.82337</v>
      </c>
      <c r="M4" s="93"/>
      <c r="N4" s="74" t="s">
        <v>14</v>
      </c>
      <c r="O4" s="74"/>
      <c r="P4" s="75">
        <f>MIN($C$9:$D$990)-C9</f>
        <v>-30600.000000000582</v>
      </c>
      <c r="Q4" s="75"/>
      <c r="R4" s="1"/>
      <c r="S4" s="1"/>
      <c r="T4" s="1"/>
    </row>
    <row r="5" spans="2:21" x14ac:dyDescent="0.15">
      <c r="B5" s="58" t="s">
        <v>15</v>
      </c>
      <c r="C5" s="57">
        <f>COUNTIF($R$9:$R$990,"&gt;0")</f>
        <v>67</v>
      </c>
      <c r="D5" s="56" t="s">
        <v>16</v>
      </c>
      <c r="E5" s="16">
        <f>COUNTIF($R$9:$R$990,"&lt;0")</f>
        <v>29</v>
      </c>
      <c r="F5" s="56" t="s">
        <v>17</v>
      </c>
      <c r="G5" s="57">
        <f>COUNTIF($R$9:$R$990,"=0")</f>
        <v>4</v>
      </c>
      <c r="H5" s="56" t="s">
        <v>18</v>
      </c>
      <c r="I5" s="3">
        <f>C5/SUM(C5,E5,G5)</f>
        <v>0.67</v>
      </c>
      <c r="J5" s="76" t="s">
        <v>19</v>
      </c>
      <c r="K5" s="77"/>
      <c r="L5" s="78"/>
      <c r="M5" s="79"/>
      <c r="N5" s="18" t="s">
        <v>20</v>
      </c>
      <c r="O5" s="9"/>
      <c r="P5" s="78"/>
      <c r="Q5" s="79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59"/>
      <c r="R6" s="1"/>
      <c r="S6" s="1"/>
      <c r="T6" s="1"/>
    </row>
    <row r="7" spans="2:21" x14ac:dyDescent="0.15">
      <c r="B7" s="80" t="s">
        <v>21</v>
      </c>
      <c r="C7" s="82" t="s">
        <v>22</v>
      </c>
      <c r="D7" s="83"/>
      <c r="E7" s="86" t="s">
        <v>23</v>
      </c>
      <c r="F7" s="87"/>
      <c r="G7" s="87"/>
      <c r="H7" s="87"/>
      <c r="I7" s="70"/>
      <c r="J7" s="88" t="s">
        <v>24</v>
      </c>
      <c r="K7" s="89"/>
      <c r="L7" s="72"/>
      <c r="M7" s="90" t="s">
        <v>25</v>
      </c>
      <c r="N7" s="65" t="s">
        <v>26</v>
      </c>
      <c r="O7" s="66"/>
      <c r="P7" s="66"/>
      <c r="Q7" s="67"/>
      <c r="R7" s="68" t="s">
        <v>27</v>
      </c>
      <c r="S7" s="68"/>
      <c r="T7" s="68"/>
      <c r="U7" s="68"/>
    </row>
    <row r="8" spans="2:21" x14ac:dyDescent="0.15">
      <c r="B8" s="81"/>
      <c r="C8" s="84"/>
      <c r="D8" s="85"/>
      <c r="E8" s="19" t="s">
        <v>28</v>
      </c>
      <c r="F8" s="19" t="s">
        <v>29</v>
      </c>
      <c r="G8" s="19" t="s">
        <v>30</v>
      </c>
      <c r="H8" s="69" t="s">
        <v>31</v>
      </c>
      <c r="I8" s="70"/>
      <c r="J8" s="4" t="s">
        <v>32</v>
      </c>
      <c r="K8" s="71" t="s">
        <v>33</v>
      </c>
      <c r="L8" s="72"/>
      <c r="M8" s="90"/>
      <c r="N8" s="5" t="s">
        <v>28</v>
      </c>
      <c r="O8" s="5" t="s">
        <v>29</v>
      </c>
      <c r="P8" s="73" t="s">
        <v>31</v>
      </c>
      <c r="Q8" s="67"/>
      <c r="R8" s="68" t="s">
        <v>34</v>
      </c>
      <c r="S8" s="68"/>
      <c r="T8" s="68" t="s">
        <v>32</v>
      </c>
      <c r="U8" s="68"/>
    </row>
    <row r="9" spans="2:21" x14ac:dyDescent="0.15">
      <c r="B9" s="60">
        <v>1</v>
      </c>
      <c r="C9" s="61">
        <v>1000000</v>
      </c>
      <c r="D9" s="61"/>
      <c r="E9" s="60">
        <v>2012</v>
      </c>
      <c r="F9" s="8">
        <v>42480</v>
      </c>
      <c r="G9" s="60" t="s">
        <v>4</v>
      </c>
      <c r="H9" s="62">
        <v>1.3153600000000001</v>
      </c>
      <c r="I9" s="62"/>
      <c r="J9" s="60">
        <v>25</v>
      </c>
      <c r="K9" s="61">
        <f t="shared" ref="K9:K72" si="0">IF(F9="","",C9*0.03)</f>
        <v>30000</v>
      </c>
      <c r="L9" s="61"/>
      <c r="M9" s="6">
        <f>IF(J9="","",(K9/J9)/1000)</f>
        <v>1.2</v>
      </c>
      <c r="N9" s="60">
        <v>2012</v>
      </c>
      <c r="O9" s="8">
        <v>42480</v>
      </c>
      <c r="P9" s="62">
        <v>1.31281</v>
      </c>
      <c r="Q9" s="62"/>
      <c r="R9" s="63">
        <f>IF(O9="","",(IF(G9="売",H9-P9,P9-H9))*M9*10000000)</f>
        <v>-30600.000000000626</v>
      </c>
      <c r="S9" s="63"/>
      <c r="T9" s="64">
        <f>IF(O9="","",IF(R9&lt;0,J9*(-1),IF(G9="買",(P9-H9)*10000,(H9-P9)*10000)))</f>
        <v>-25</v>
      </c>
      <c r="U9" s="64"/>
    </row>
    <row r="10" spans="2:21" x14ac:dyDescent="0.15">
      <c r="B10" s="60">
        <v>2</v>
      </c>
      <c r="C10" s="61">
        <f t="shared" ref="C10:C73" si="1">IF(R9="","",C9+R9)</f>
        <v>969399.99999999942</v>
      </c>
      <c r="D10" s="61"/>
      <c r="E10" s="60">
        <v>2012</v>
      </c>
      <c r="F10" s="8">
        <v>42487</v>
      </c>
      <c r="G10" s="60" t="s">
        <v>4</v>
      </c>
      <c r="H10" s="62">
        <v>1.3168</v>
      </c>
      <c r="I10" s="62"/>
      <c r="J10" s="60">
        <v>17</v>
      </c>
      <c r="K10" s="61">
        <f t="shared" si="0"/>
        <v>29081.999999999982</v>
      </c>
      <c r="L10" s="61"/>
      <c r="M10" s="6">
        <f t="shared" ref="M10:M73" si="2">IF(J10="","",(K10/J10)/1000)</f>
        <v>1.7107058823529402</v>
      </c>
      <c r="N10" s="60">
        <v>2012</v>
      </c>
      <c r="O10" s="8">
        <v>42487</v>
      </c>
      <c r="P10" s="62">
        <v>1.3258700000000001</v>
      </c>
      <c r="Q10" s="62"/>
      <c r="R10" s="63">
        <f t="shared" ref="R10:R73" si="3">IF(O10="","",(IF(G10="売",H10-P10,P10-H10))*M10*10000000)</f>
        <v>155161.02352941394</v>
      </c>
      <c r="S10" s="63"/>
      <c r="T10" s="64">
        <f t="shared" ref="T10:T73" si="4">IF(O10="","",IF(R10&lt;0,J10*(-1),IF(G10="買",(P10-H10)*10000,(H10-P10)*10000)))</f>
        <v>90.700000000001339</v>
      </c>
      <c r="U10" s="64"/>
    </row>
    <row r="11" spans="2:21" x14ac:dyDescent="0.15">
      <c r="B11" s="60">
        <v>3</v>
      </c>
      <c r="C11" s="61">
        <f t="shared" si="1"/>
        <v>1124561.0235294134</v>
      </c>
      <c r="D11" s="61"/>
      <c r="E11" s="60">
        <v>2012</v>
      </c>
      <c r="F11" s="8">
        <v>42512</v>
      </c>
      <c r="G11" s="60" t="s">
        <v>3</v>
      </c>
      <c r="H11" s="62">
        <v>1.27477</v>
      </c>
      <c r="I11" s="62"/>
      <c r="J11" s="60">
        <v>28</v>
      </c>
      <c r="K11" s="61">
        <f t="shared" si="0"/>
        <v>33736.830705882399</v>
      </c>
      <c r="L11" s="61"/>
      <c r="M11" s="6">
        <f t="shared" si="2"/>
        <v>1.2048868109243716</v>
      </c>
      <c r="N11" s="60">
        <v>2012</v>
      </c>
      <c r="O11" s="8">
        <v>42518</v>
      </c>
      <c r="P11" s="62">
        <v>1.26179</v>
      </c>
      <c r="Q11" s="62"/>
      <c r="R11" s="63">
        <f t="shared" si="3"/>
        <v>156394.30805798335</v>
      </c>
      <c r="S11" s="63"/>
      <c r="T11" s="64">
        <f t="shared" si="4"/>
        <v>129.79999999999993</v>
      </c>
      <c r="U11" s="64"/>
    </row>
    <row r="12" spans="2:21" x14ac:dyDescent="0.15">
      <c r="B12" s="60">
        <v>4</v>
      </c>
      <c r="C12" s="61">
        <f t="shared" si="1"/>
        <v>1280955.3315873968</v>
      </c>
      <c r="D12" s="61"/>
      <c r="E12" s="60">
        <v>2012</v>
      </c>
      <c r="F12" s="8">
        <v>42520</v>
      </c>
      <c r="G12" s="60" t="s">
        <v>3</v>
      </c>
      <c r="H12" s="62">
        <v>1.2462</v>
      </c>
      <c r="I12" s="62"/>
      <c r="J12" s="60">
        <v>18</v>
      </c>
      <c r="K12" s="61">
        <f t="shared" si="0"/>
        <v>38428.659947621905</v>
      </c>
      <c r="L12" s="61"/>
      <c r="M12" s="6">
        <f t="shared" si="2"/>
        <v>2.1349255526456612</v>
      </c>
      <c r="N12" s="60">
        <v>2012</v>
      </c>
      <c r="O12" s="8">
        <v>42521</v>
      </c>
      <c r="P12" s="62">
        <v>1.2364200000000001</v>
      </c>
      <c r="Q12" s="62"/>
      <c r="R12" s="63">
        <f t="shared" si="3"/>
        <v>208795.71904874351</v>
      </c>
      <c r="S12" s="63"/>
      <c r="T12" s="64">
        <f t="shared" si="4"/>
        <v>97.799999999999002</v>
      </c>
      <c r="U12" s="64"/>
    </row>
    <row r="13" spans="2:21" x14ac:dyDescent="0.15">
      <c r="B13" s="60">
        <v>5</v>
      </c>
      <c r="C13" s="61">
        <f t="shared" si="1"/>
        <v>1489751.0506361404</v>
      </c>
      <c r="D13" s="61"/>
      <c r="E13" s="60">
        <v>2012</v>
      </c>
      <c r="F13" s="8">
        <v>42525</v>
      </c>
      <c r="G13" s="60" t="s">
        <v>4</v>
      </c>
      <c r="H13" s="62">
        <v>1.24186</v>
      </c>
      <c r="I13" s="62"/>
      <c r="J13" s="60">
        <v>19</v>
      </c>
      <c r="K13" s="61">
        <f t="shared" si="0"/>
        <v>44692.531519084208</v>
      </c>
      <c r="L13" s="61"/>
      <c r="M13" s="6">
        <f t="shared" si="2"/>
        <v>2.3522385010044324</v>
      </c>
      <c r="N13" s="60">
        <v>2012</v>
      </c>
      <c r="O13" s="8">
        <v>42526</v>
      </c>
      <c r="P13" s="62">
        <v>1.2499899999999999</v>
      </c>
      <c r="Q13" s="62"/>
      <c r="R13" s="63">
        <f t="shared" si="3"/>
        <v>191236.99013165967</v>
      </c>
      <c r="S13" s="63"/>
      <c r="T13" s="64">
        <f t="shared" si="4"/>
        <v>81.299999999999699</v>
      </c>
      <c r="U13" s="64"/>
    </row>
    <row r="14" spans="2:21" x14ac:dyDescent="0.15">
      <c r="B14" s="60">
        <v>6</v>
      </c>
      <c r="C14" s="61">
        <f t="shared" si="1"/>
        <v>1680988.0407678001</v>
      </c>
      <c r="D14" s="61"/>
      <c r="E14" s="60">
        <v>2012</v>
      </c>
      <c r="F14" s="8">
        <v>42534</v>
      </c>
      <c r="G14" s="60" t="s">
        <v>4</v>
      </c>
      <c r="H14" s="62">
        <v>1.2541500000000001</v>
      </c>
      <c r="I14" s="62"/>
      <c r="J14" s="60">
        <v>26</v>
      </c>
      <c r="K14" s="61">
        <f t="shared" si="0"/>
        <v>50429.641223033999</v>
      </c>
      <c r="L14" s="61"/>
      <c r="M14" s="6">
        <f t="shared" si="2"/>
        <v>1.9396015855013078</v>
      </c>
      <c r="N14" s="60">
        <v>2012</v>
      </c>
      <c r="O14" s="8">
        <v>42539</v>
      </c>
      <c r="P14" s="62">
        <v>1.25912</v>
      </c>
      <c r="Q14" s="62"/>
      <c r="R14" s="63">
        <f t="shared" si="3"/>
        <v>96398.198799413425</v>
      </c>
      <c r="S14" s="63"/>
      <c r="T14" s="64">
        <f t="shared" si="4"/>
        <v>49.699999999999193</v>
      </c>
      <c r="U14" s="64"/>
    </row>
    <row r="15" spans="2:21" x14ac:dyDescent="0.15">
      <c r="B15" s="60">
        <v>7</v>
      </c>
      <c r="C15" s="61">
        <f t="shared" si="1"/>
        <v>1777386.2395672135</v>
      </c>
      <c r="D15" s="61"/>
      <c r="E15" s="60">
        <v>2012</v>
      </c>
      <c r="F15" s="8">
        <v>42540</v>
      </c>
      <c r="G15" s="60" t="s">
        <v>4</v>
      </c>
      <c r="H15" s="62">
        <v>1.2603599999999999</v>
      </c>
      <c r="I15" s="62"/>
      <c r="J15" s="60">
        <v>35</v>
      </c>
      <c r="K15" s="61">
        <f t="shared" si="0"/>
        <v>53321.587187016405</v>
      </c>
      <c r="L15" s="61"/>
      <c r="M15" s="6">
        <f t="shared" si="2"/>
        <v>1.5234739196290401</v>
      </c>
      <c r="N15" s="60">
        <v>2012</v>
      </c>
      <c r="O15" s="8">
        <v>42542</v>
      </c>
      <c r="P15" s="62">
        <v>1.27278</v>
      </c>
      <c r="Q15" s="62"/>
      <c r="R15" s="63">
        <f t="shared" si="3"/>
        <v>189215.46081792828</v>
      </c>
      <c r="S15" s="63"/>
      <c r="T15" s="64">
        <f t="shared" si="4"/>
        <v>124.20000000000098</v>
      </c>
      <c r="U15" s="64"/>
    </row>
    <row r="16" spans="2:21" x14ac:dyDescent="0.15">
      <c r="B16" s="60">
        <v>8</v>
      </c>
      <c r="C16" s="61">
        <f t="shared" si="1"/>
        <v>1966601.7003851417</v>
      </c>
      <c r="D16" s="61"/>
      <c r="E16" s="60">
        <v>2012</v>
      </c>
      <c r="F16" s="8">
        <v>42563</v>
      </c>
      <c r="G16" s="60" t="s">
        <v>3</v>
      </c>
      <c r="H16" s="62">
        <v>1.2378899999999999</v>
      </c>
      <c r="I16" s="62"/>
      <c r="J16" s="60">
        <v>21</v>
      </c>
      <c r="K16" s="61">
        <f t="shared" si="0"/>
        <v>58998.051011554249</v>
      </c>
      <c r="L16" s="61"/>
      <c r="M16" s="6">
        <f t="shared" si="2"/>
        <v>2.8094310005502026</v>
      </c>
      <c r="N16" s="60">
        <v>2012</v>
      </c>
      <c r="O16" s="8">
        <v>42563</v>
      </c>
      <c r="P16" s="62">
        <v>1.2245900000000001</v>
      </c>
      <c r="Q16" s="62"/>
      <c r="R16" s="63">
        <f t="shared" si="3"/>
        <v>373654.32307317323</v>
      </c>
      <c r="S16" s="63"/>
      <c r="T16" s="64">
        <f t="shared" si="4"/>
        <v>132.99999999999866</v>
      </c>
      <c r="U16" s="64"/>
    </row>
    <row r="17" spans="2:21" x14ac:dyDescent="0.15">
      <c r="B17" s="60">
        <v>9</v>
      </c>
      <c r="C17" s="61">
        <f t="shared" si="1"/>
        <v>2340256.0234583151</v>
      </c>
      <c r="D17" s="61"/>
      <c r="E17" s="60">
        <v>2012</v>
      </c>
      <c r="F17" s="8">
        <v>42567</v>
      </c>
      <c r="G17" s="60" t="s">
        <v>4</v>
      </c>
      <c r="H17" s="62">
        <v>1.2244699999999999</v>
      </c>
      <c r="I17" s="62"/>
      <c r="J17" s="60">
        <v>33</v>
      </c>
      <c r="K17" s="61">
        <f t="shared" si="0"/>
        <v>70207.680703749444</v>
      </c>
      <c r="L17" s="61"/>
      <c r="M17" s="6">
        <f t="shared" si="2"/>
        <v>2.1275054758711955</v>
      </c>
      <c r="N17" s="60">
        <v>2012</v>
      </c>
      <c r="O17" s="8">
        <v>42568</v>
      </c>
      <c r="P17" s="62">
        <v>1.2211099999999999</v>
      </c>
      <c r="Q17" s="62"/>
      <c r="R17" s="63">
        <f t="shared" si="3"/>
        <v>-71484.183989272802</v>
      </c>
      <c r="S17" s="63"/>
      <c r="T17" s="64">
        <f t="shared" si="4"/>
        <v>-33</v>
      </c>
      <c r="U17" s="64"/>
    </row>
    <row r="18" spans="2:21" x14ac:dyDescent="0.15">
      <c r="B18" s="60">
        <v>10</v>
      </c>
      <c r="C18" s="61">
        <f t="shared" si="1"/>
        <v>2268771.8394690421</v>
      </c>
      <c r="D18" s="61"/>
      <c r="E18" s="60">
        <v>2012</v>
      </c>
      <c r="F18" s="8">
        <v>42571</v>
      </c>
      <c r="G18" s="60" t="s">
        <v>3</v>
      </c>
      <c r="H18" s="62">
        <v>1.22481</v>
      </c>
      <c r="I18" s="62"/>
      <c r="J18" s="60">
        <v>28</v>
      </c>
      <c r="K18" s="61">
        <f t="shared" si="0"/>
        <v>68063.155184071264</v>
      </c>
      <c r="L18" s="61"/>
      <c r="M18" s="6">
        <f t="shared" si="2"/>
        <v>2.4308269708596879</v>
      </c>
      <c r="N18" s="60">
        <v>2012</v>
      </c>
      <c r="O18" s="8">
        <v>42574</v>
      </c>
      <c r="P18" s="62">
        <v>1.21254</v>
      </c>
      <c r="Q18" s="62"/>
      <c r="R18" s="63">
        <f t="shared" si="3"/>
        <v>298262.46932448377</v>
      </c>
      <c r="S18" s="63"/>
      <c r="T18" s="64">
        <f t="shared" si="4"/>
        <v>122.70000000000003</v>
      </c>
      <c r="U18" s="64"/>
    </row>
    <row r="19" spans="2:21" x14ac:dyDescent="0.15">
      <c r="B19" s="60">
        <v>11</v>
      </c>
      <c r="C19" s="61">
        <f t="shared" si="1"/>
        <v>2567034.3087935261</v>
      </c>
      <c r="D19" s="61"/>
      <c r="E19" s="60">
        <v>2012</v>
      </c>
      <c r="F19" s="8">
        <v>42591</v>
      </c>
      <c r="G19" s="60" t="s">
        <v>3</v>
      </c>
      <c r="H19" s="62">
        <v>1.22658</v>
      </c>
      <c r="I19" s="62"/>
      <c r="J19" s="60">
        <v>18</v>
      </c>
      <c r="K19" s="61">
        <f t="shared" si="0"/>
        <v>77011.029263805787</v>
      </c>
      <c r="L19" s="61"/>
      <c r="M19" s="6">
        <f t="shared" si="2"/>
        <v>4.2783905146558769</v>
      </c>
      <c r="N19" s="60">
        <v>2012</v>
      </c>
      <c r="O19" s="8">
        <v>42592</v>
      </c>
      <c r="P19" s="62">
        <v>1.2245900000000001</v>
      </c>
      <c r="Q19" s="62"/>
      <c r="R19" s="63">
        <f t="shared" si="3"/>
        <v>85139.971241649226</v>
      </c>
      <c r="S19" s="63"/>
      <c r="T19" s="64">
        <f t="shared" si="4"/>
        <v>19.899999999999363</v>
      </c>
      <c r="U19" s="64"/>
    </row>
    <row r="20" spans="2:21" x14ac:dyDescent="0.15">
      <c r="B20" s="60">
        <v>12</v>
      </c>
      <c r="C20" s="61">
        <f t="shared" si="1"/>
        <v>2652174.2800351754</v>
      </c>
      <c r="D20" s="61"/>
      <c r="E20" s="60">
        <v>2016</v>
      </c>
      <c r="F20" s="8">
        <v>42597</v>
      </c>
      <c r="G20" s="60" t="s">
        <v>3</v>
      </c>
      <c r="H20" s="62">
        <v>1.2324200000000001</v>
      </c>
      <c r="I20" s="62"/>
      <c r="J20" s="60">
        <v>18</v>
      </c>
      <c r="K20" s="61">
        <f t="shared" si="0"/>
        <v>79565.228401055254</v>
      </c>
      <c r="L20" s="61"/>
      <c r="M20" s="6">
        <f t="shared" si="2"/>
        <v>4.4202904667252918</v>
      </c>
      <c r="N20" s="60">
        <v>2012</v>
      </c>
      <c r="O20" s="8">
        <v>42598</v>
      </c>
      <c r="P20" s="62">
        <v>1.2324200000000001</v>
      </c>
      <c r="Q20" s="62"/>
      <c r="R20" s="63">
        <f t="shared" si="3"/>
        <v>0</v>
      </c>
      <c r="S20" s="63"/>
      <c r="T20" s="64">
        <f t="shared" si="4"/>
        <v>0</v>
      </c>
      <c r="U20" s="64"/>
    </row>
    <row r="21" spans="2:21" x14ac:dyDescent="0.15">
      <c r="B21" s="60">
        <v>13</v>
      </c>
      <c r="C21" s="61">
        <f t="shared" si="1"/>
        <v>2652174.2800351754</v>
      </c>
      <c r="D21" s="61"/>
      <c r="E21" s="60">
        <v>2012</v>
      </c>
      <c r="F21" s="8">
        <v>42606</v>
      </c>
      <c r="G21" s="60" t="s">
        <v>3</v>
      </c>
      <c r="H21" s="62">
        <v>1.25325</v>
      </c>
      <c r="I21" s="62"/>
      <c r="J21" s="60">
        <v>19</v>
      </c>
      <c r="K21" s="61">
        <f t="shared" si="0"/>
        <v>79565.228401055254</v>
      </c>
      <c r="L21" s="61"/>
      <c r="M21" s="6">
        <f t="shared" si="2"/>
        <v>4.1876436000555399</v>
      </c>
      <c r="N21" s="60">
        <v>2012</v>
      </c>
      <c r="O21" s="8">
        <v>42607</v>
      </c>
      <c r="P21" s="62">
        <v>1.25325</v>
      </c>
      <c r="Q21" s="62"/>
      <c r="R21" s="63">
        <f t="shared" si="3"/>
        <v>0</v>
      </c>
      <c r="S21" s="63"/>
      <c r="T21" s="64">
        <f t="shared" si="4"/>
        <v>0</v>
      </c>
      <c r="U21" s="64"/>
    </row>
    <row r="22" spans="2:21" x14ac:dyDescent="0.15">
      <c r="B22" s="60">
        <v>14</v>
      </c>
      <c r="C22" s="61">
        <f t="shared" si="1"/>
        <v>2652174.2800351754</v>
      </c>
      <c r="D22" s="61"/>
      <c r="E22" s="60">
        <v>2012</v>
      </c>
      <c r="F22" s="8">
        <v>42611</v>
      </c>
      <c r="G22" s="60" t="s">
        <v>3</v>
      </c>
      <c r="H22" s="62">
        <v>1.2524599999999999</v>
      </c>
      <c r="I22" s="62"/>
      <c r="J22" s="60">
        <v>18</v>
      </c>
      <c r="K22" s="61">
        <f t="shared" si="0"/>
        <v>79565.228401055254</v>
      </c>
      <c r="L22" s="61"/>
      <c r="M22" s="6">
        <f t="shared" si="2"/>
        <v>4.4202904667252918</v>
      </c>
      <c r="N22" s="60">
        <v>2012</v>
      </c>
      <c r="O22" s="8">
        <v>42612</v>
      </c>
      <c r="P22" s="62">
        <v>1.2524599999999999</v>
      </c>
      <c r="Q22" s="62"/>
      <c r="R22" s="63">
        <f t="shared" si="3"/>
        <v>0</v>
      </c>
      <c r="S22" s="63"/>
      <c r="T22" s="64">
        <f t="shared" si="4"/>
        <v>0</v>
      </c>
      <c r="U22" s="64"/>
    </row>
    <row r="23" spans="2:21" x14ac:dyDescent="0.15">
      <c r="B23" s="60">
        <v>15</v>
      </c>
      <c r="C23" s="61">
        <f t="shared" si="1"/>
        <v>2652174.2800351754</v>
      </c>
      <c r="D23" s="61"/>
      <c r="E23" s="60">
        <v>2012</v>
      </c>
      <c r="F23" s="8">
        <v>42617</v>
      </c>
      <c r="G23" s="60" t="s">
        <v>3</v>
      </c>
      <c r="H23" s="62">
        <v>1.2561199999999999</v>
      </c>
      <c r="I23" s="62"/>
      <c r="J23" s="60">
        <v>35</v>
      </c>
      <c r="K23" s="61">
        <f t="shared" si="0"/>
        <v>79565.228401055254</v>
      </c>
      <c r="L23" s="61"/>
      <c r="M23" s="6">
        <f t="shared" si="2"/>
        <v>2.2732922400301501</v>
      </c>
      <c r="N23" s="60">
        <v>2012</v>
      </c>
      <c r="O23" s="8">
        <v>42618</v>
      </c>
      <c r="P23" s="62">
        <v>1.2524599999999999</v>
      </c>
      <c r="Q23" s="62"/>
      <c r="R23" s="63">
        <f t="shared" si="3"/>
        <v>83202.495985103422</v>
      </c>
      <c r="S23" s="63"/>
      <c r="T23" s="64">
        <f t="shared" si="4"/>
        <v>36.599999999999966</v>
      </c>
      <c r="U23" s="64"/>
    </row>
    <row r="24" spans="2:21" x14ac:dyDescent="0.15">
      <c r="B24" s="60">
        <v>16</v>
      </c>
      <c r="C24" s="61">
        <f t="shared" si="1"/>
        <v>2735376.7760202787</v>
      </c>
      <c r="D24" s="61"/>
      <c r="E24" s="60">
        <v>2012</v>
      </c>
      <c r="F24" s="8">
        <v>42637</v>
      </c>
      <c r="G24" s="60" t="s">
        <v>3</v>
      </c>
      <c r="H24" s="62">
        <v>1.29413</v>
      </c>
      <c r="I24" s="62"/>
      <c r="J24" s="60">
        <v>30</v>
      </c>
      <c r="K24" s="61">
        <f t="shared" si="0"/>
        <v>82061.303280608365</v>
      </c>
      <c r="L24" s="61"/>
      <c r="M24" s="6">
        <f t="shared" si="2"/>
        <v>2.7353767760202787</v>
      </c>
      <c r="N24" s="60">
        <v>2012</v>
      </c>
      <c r="O24" s="8">
        <v>42639</v>
      </c>
      <c r="P24" s="62">
        <v>1.28868</v>
      </c>
      <c r="Q24" s="62"/>
      <c r="R24" s="63">
        <f t="shared" si="3"/>
        <v>149078.03429310396</v>
      </c>
      <c r="S24" s="63"/>
      <c r="T24" s="64">
        <f t="shared" si="4"/>
        <v>54.499999999999545</v>
      </c>
      <c r="U24" s="64"/>
    </row>
    <row r="25" spans="2:21" x14ac:dyDescent="0.15">
      <c r="B25" s="60">
        <v>17</v>
      </c>
      <c r="C25" s="61">
        <f t="shared" si="1"/>
        <v>2884454.8103133827</v>
      </c>
      <c r="D25" s="61"/>
      <c r="E25" s="60">
        <v>2012</v>
      </c>
      <c r="F25" s="8">
        <v>42639</v>
      </c>
      <c r="G25" s="60" t="s">
        <v>3</v>
      </c>
      <c r="H25" s="62">
        <v>1.2863500000000001</v>
      </c>
      <c r="I25" s="62"/>
      <c r="J25" s="60">
        <v>24</v>
      </c>
      <c r="K25" s="61">
        <f t="shared" si="0"/>
        <v>86533.644309401483</v>
      </c>
      <c r="L25" s="61"/>
      <c r="M25" s="6">
        <f t="shared" si="2"/>
        <v>3.6055685128917285</v>
      </c>
      <c r="N25" s="60">
        <v>2012</v>
      </c>
      <c r="O25" s="8">
        <v>42640</v>
      </c>
      <c r="P25" s="62">
        <v>1.28878</v>
      </c>
      <c r="Q25" s="62"/>
      <c r="R25" s="63">
        <f t="shared" si="3"/>
        <v>-87615.314863266554</v>
      </c>
      <c r="S25" s="63"/>
      <c r="T25" s="64">
        <f t="shared" si="4"/>
        <v>-24</v>
      </c>
      <c r="U25" s="64"/>
    </row>
    <row r="26" spans="2:21" x14ac:dyDescent="0.15">
      <c r="B26" s="60">
        <v>18</v>
      </c>
      <c r="C26" s="61">
        <f t="shared" si="1"/>
        <v>2796839.4954501162</v>
      </c>
      <c r="D26" s="61"/>
      <c r="E26" s="60">
        <v>2012</v>
      </c>
      <c r="F26" s="8">
        <v>42640</v>
      </c>
      <c r="G26" s="60" t="s">
        <v>4</v>
      </c>
      <c r="H26" s="62">
        <v>1.28793</v>
      </c>
      <c r="I26" s="62"/>
      <c r="J26" s="60">
        <v>7</v>
      </c>
      <c r="K26" s="61">
        <f t="shared" si="0"/>
        <v>83905.184863503484</v>
      </c>
      <c r="L26" s="61"/>
      <c r="M26" s="6">
        <f t="shared" si="2"/>
        <v>11.986454980500497</v>
      </c>
      <c r="N26" s="60">
        <v>2012</v>
      </c>
      <c r="O26" s="8">
        <v>42640</v>
      </c>
      <c r="P26" s="62">
        <v>1.28722</v>
      </c>
      <c r="Q26" s="62"/>
      <c r="R26" s="63">
        <f t="shared" si="3"/>
        <v>-85103.830361552144</v>
      </c>
      <c r="S26" s="63"/>
      <c r="T26" s="64">
        <f t="shared" si="4"/>
        <v>-7</v>
      </c>
      <c r="U26" s="64"/>
    </row>
    <row r="27" spans="2:21" x14ac:dyDescent="0.15">
      <c r="B27" s="60">
        <v>19</v>
      </c>
      <c r="C27" s="61">
        <f t="shared" si="1"/>
        <v>2711735.6650885642</v>
      </c>
      <c r="D27" s="61"/>
      <c r="E27" s="60">
        <v>2012</v>
      </c>
      <c r="F27" s="8">
        <v>42652</v>
      </c>
      <c r="G27" s="60" t="s">
        <v>3</v>
      </c>
      <c r="H27" s="62">
        <v>1.29331</v>
      </c>
      <c r="I27" s="62"/>
      <c r="J27" s="60">
        <v>26</v>
      </c>
      <c r="K27" s="61">
        <f t="shared" si="0"/>
        <v>81352.069952656922</v>
      </c>
      <c r="L27" s="61"/>
      <c r="M27" s="6">
        <f t="shared" si="2"/>
        <v>3.1289257674098816</v>
      </c>
      <c r="N27" s="60">
        <v>2012</v>
      </c>
      <c r="O27" s="8">
        <v>42653</v>
      </c>
      <c r="P27" s="62">
        <v>1.2885500000000001</v>
      </c>
      <c r="Q27" s="62"/>
      <c r="R27" s="63">
        <f t="shared" si="3"/>
        <v>148936.86652870645</v>
      </c>
      <c r="S27" s="63"/>
      <c r="T27" s="64">
        <f t="shared" si="4"/>
        <v>47.599999999998758</v>
      </c>
      <c r="U27" s="64"/>
    </row>
    <row r="28" spans="2:21" x14ac:dyDescent="0.15">
      <c r="B28" s="60">
        <v>20</v>
      </c>
      <c r="C28" s="61">
        <f t="shared" si="1"/>
        <v>2860672.5316172708</v>
      </c>
      <c r="D28" s="61"/>
      <c r="E28" s="60">
        <v>2012</v>
      </c>
      <c r="F28" s="8">
        <v>42659</v>
      </c>
      <c r="G28" s="60" t="s">
        <v>4</v>
      </c>
      <c r="H28" s="62">
        <v>1.3014399999999999</v>
      </c>
      <c r="I28" s="62"/>
      <c r="J28" s="60">
        <v>31</v>
      </c>
      <c r="K28" s="61">
        <f t="shared" si="0"/>
        <v>85820.175948518125</v>
      </c>
      <c r="L28" s="61"/>
      <c r="M28" s="6">
        <f t="shared" si="2"/>
        <v>2.7683927725328425</v>
      </c>
      <c r="N28" s="60">
        <v>2012</v>
      </c>
      <c r="O28" s="8">
        <v>42660</v>
      </c>
      <c r="P28" s="62">
        <v>1.3090900000000001</v>
      </c>
      <c r="Q28" s="62"/>
      <c r="R28" s="63">
        <f t="shared" si="3"/>
        <v>211782.04709876681</v>
      </c>
      <c r="S28" s="63"/>
      <c r="T28" s="64">
        <f t="shared" si="4"/>
        <v>76.500000000001563</v>
      </c>
      <c r="U28" s="64"/>
    </row>
    <row r="29" spans="2:21" x14ac:dyDescent="0.15">
      <c r="B29" s="60">
        <v>21</v>
      </c>
      <c r="C29" s="61">
        <f t="shared" si="1"/>
        <v>3072454.5787160378</v>
      </c>
      <c r="D29" s="61"/>
      <c r="E29" s="60">
        <v>2012</v>
      </c>
      <c r="F29" s="8">
        <v>42665</v>
      </c>
      <c r="G29" s="60" t="s">
        <v>4</v>
      </c>
      <c r="H29" s="62">
        <v>1.3045800000000001</v>
      </c>
      <c r="I29" s="62"/>
      <c r="J29" s="60">
        <v>22</v>
      </c>
      <c r="K29" s="61">
        <f t="shared" si="0"/>
        <v>92173.637361481131</v>
      </c>
      <c r="L29" s="61"/>
      <c r="M29" s="6">
        <f t="shared" si="2"/>
        <v>4.1897107891582337</v>
      </c>
      <c r="N29" s="60">
        <v>2012</v>
      </c>
      <c r="O29" s="8">
        <v>42666</v>
      </c>
      <c r="P29" s="62">
        <v>1.3023499999999999</v>
      </c>
      <c r="Q29" s="62"/>
      <c r="R29" s="63">
        <f t="shared" si="3"/>
        <v>-93430.550598236005</v>
      </c>
      <c r="S29" s="63"/>
      <c r="T29" s="64">
        <f t="shared" si="4"/>
        <v>-22</v>
      </c>
      <c r="U29" s="64"/>
    </row>
    <row r="30" spans="2:21" x14ac:dyDescent="0.15">
      <c r="B30" s="60">
        <v>22</v>
      </c>
      <c r="C30" s="61">
        <f t="shared" si="1"/>
        <v>2979024.028117802</v>
      </c>
      <c r="D30" s="61"/>
      <c r="E30" s="60">
        <v>2012</v>
      </c>
      <c r="F30" s="8">
        <v>42681</v>
      </c>
      <c r="G30" s="60" t="s">
        <v>3</v>
      </c>
      <c r="H30" s="62">
        <v>1.2835799999999999</v>
      </c>
      <c r="I30" s="62"/>
      <c r="J30" s="60">
        <v>20</v>
      </c>
      <c r="K30" s="61">
        <f t="shared" si="0"/>
        <v>89370.720843534058</v>
      </c>
      <c r="L30" s="61"/>
      <c r="M30" s="6">
        <f t="shared" si="2"/>
        <v>4.4685360421767024</v>
      </c>
      <c r="N30" s="60">
        <v>2012</v>
      </c>
      <c r="O30" s="8">
        <v>42682</v>
      </c>
      <c r="P30" s="62">
        <v>1.29281</v>
      </c>
      <c r="Q30" s="62"/>
      <c r="R30" s="63">
        <f t="shared" si="3"/>
        <v>-412445.87669291283</v>
      </c>
      <c r="S30" s="63"/>
      <c r="T30" s="64">
        <f t="shared" si="4"/>
        <v>-20</v>
      </c>
      <c r="U30" s="64"/>
    </row>
    <row r="31" spans="2:21" x14ac:dyDescent="0.15">
      <c r="B31" s="60">
        <v>23</v>
      </c>
      <c r="C31" s="61">
        <f t="shared" si="1"/>
        <v>2566578.151424889</v>
      </c>
      <c r="D31" s="61"/>
      <c r="E31" s="60">
        <v>2012</v>
      </c>
      <c r="F31" s="8">
        <v>42690</v>
      </c>
      <c r="G31" s="60" t="s">
        <v>3</v>
      </c>
      <c r="H31" s="62">
        <v>1.2766900000000001</v>
      </c>
      <c r="I31" s="62"/>
      <c r="J31" s="60">
        <v>9</v>
      </c>
      <c r="K31" s="61">
        <f t="shared" si="0"/>
        <v>76997.344542746665</v>
      </c>
      <c r="L31" s="61"/>
      <c r="M31" s="6">
        <f t="shared" si="2"/>
        <v>8.5552605047496293</v>
      </c>
      <c r="N31" s="60">
        <v>2012</v>
      </c>
      <c r="O31" s="8">
        <v>42690</v>
      </c>
      <c r="P31" s="62">
        <v>1.2728299999999999</v>
      </c>
      <c r="Q31" s="62"/>
      <c r="R31" s="63">
        <f t="shared" si="3"/>
        <v>330233.05548335251</v>
      </c>
      <c r="S31" s="63"/>
      <c r="T31" s="64">
        <f t="shared" si="4"/>
        <v>38.60000000000197</v>
      </c>
      <c r="U31" s="64"/>
    </row>
    <row r="32" spans="2:21" x14ac:dyDescent="0.15">
      <c r="B32" s="60">
        <v>24</v>
      </c>
      <c r="C32" s="61">
        <f t="shared" si="1"/>
        <v>2896811.2069082414</v>
      </c>
      <c r="D32" s="61"/>
      <c r="E32" s="60">
        <v>2012</v>
      </c>
      <c r="F32" s="8">
        <v>42707</v>
      </c>
      <c r="G32" s="60" t="s">
        <v>4</v>
      </c>
      <c r="H32" s="62">
        <v>1.2997099999999999</v>
      </c>
      <c r="I32" s="62"/>
      <c r="J32" s="60">
        <v>9</v>
      </c>
      <c r="K32" s="61">
        <f t="shared" si="0"/>
        <v>86904.336207247237</v>
      </c>
      <c r="L32" s="61"/>
      <c r="M32" s="6">
        <f t="shared" si="2"/>
        <v>9.6560373563608053</v>
      </c>
      <c r="N32" s="60">
        <v>2012</v>
      </c>
      <c r="O32" s="8">
        <v>42708</v>
      </c>
      <c r="P32" s="62">
        <v>1.3088500000000001</v>
      </c>
      <c r="Q32" s="62"/>
      <c r="R32" s="63">
        <f t="shared" si="3"/>
        <v>882561.8143713919</v>
      </c>
      <c r="S32" s="63"/>
      <c r="T32" s="64">
        <f t="shared" si="4"/>
        <v>91.400000000001484</v>
      </c>
      <c r="U32" s="64"/>
    </row>
    <row r="33" spans="2:21" x14ac:dyDescent="0.15">
      <c r="B33" s="60">
        <v>25</v>
      </c>
      <c r="C33" s="61">
        <f t="shared" si="1"/>
        <v>3779373.021279633</v>
      </c>
      <c r="D33" s="61"/>
      <c r="E33" s="60">
        <v>2012</v>
      </c>
      <c r="F33" s="8">
        <v>42723</v>
      </c>
      <c r="G33" s="60" t="s">
        <v>4</v>
      </c>
      <c r="H33" s="62">
        <v>1.32436</v>
      </c>
      <c r="I33" s="62"/>
      <c r="J33" s="60">
        <v>15</v>
      </c>
      <c r="K33" s="61">
        <f t="shared" si="0"/>
        <v>113381.19063838899</v>
      </c>
      <c r="L33" s="61"/>
      <c r="M33" s="6">
        <f t="shared" si="2"/>
        <v>7.5587460425592665</v>
      </c>
      <c r="N33" s="60">
        <v>2012</v>
      </c>
      <c r="O33" s="8">
        <v>42724</v>
      </c>
      <c r="P33" s="62">
        <v>1.3228</v>
      </c>
      <c r="Q33" s="62"/>
      <c r="R33" s="63">
        <f t="shared" si="3"/>
        <v>-117916.43826392501</v>
      </c>
      <c r="S33" s="63"/>
      <c r="T33" s="64">
        <f t="shared" si="4"/>
        <v>-15</v>
      </c>
      <c r="U33" s="64"/>
    </row>
    <row r="34" spans="2:21" x14ac:dyDescent="0.15">
      <c r="B34" s="60">
        <v>26</v>
      </c>
      <c r="C34" s="61">
        <f t="shared" si="1"/>
        <v>3661456.5830157083</v>
      </c>
      <c r="D34" s="61"/>
      <c r="E34" s="60">
        <v>2012</v>
      </c>
      <c r="F34" s="8">
        <v>42725</v>
      </c>
      <c r="G34" s="60" t="s">
        <v>3</v>
      </c>
      <c r="H34" s="62">
        <v>1.3194300000000001</v>
      </c>
      <c r="I34" s="62"/>
      <c r="J34" s="60">
        <v>19</v>
      </c>
      <c r="K34" s="61">
        <f t="shared" si="0"/>
        <v>109843.69749047124</v>
      </c>
      <c r="L34" s="61"/>
      <c r="M34" s="6">
        <f t="shared" si="2"/>
        <v>5.7812472363405911</v>
      </c>
      <c r="N34" s="60">
        <v>2012</v>
      </c>
      <c r="O34" s="8">
        <v>42728</v>
      </c>
      <c r="P34" s="62">
        <v>1.3213299999999999</v>
      </c>
      <c r="Q34" s="62"/>
      <c r="R34" s="63">
        <f t="shared" si="3"/>
        <v>-109843.69749045913</v>
      </c>
      <c r="S34" s="63"/>
      <c r="T34" s="64">
        <f t="shared" si="4"/>
        <v>-19</v>
      </c>
      <c r="U34" s="64"/>
    </row>
    <row r="35" spans="2:21" x14ac:dyDescent="0.15">
      <c r="B35" s="60">
        <v>27</v>
      </c>
      <c r="C35" s="61">
        <f t="shared" si="1"/>
        <v>3551612.8855252489</v>
      </c>
      <c r="D35" s="61"/>
      <c r="E35" s="60">
        <v>2012</v>
      </c>
      <c r="F35" s="8">
        <v>42730</v>
      </c>
      <c r="G35" s="60" t="s">
        <v>4</v>
      </c>
      <c r="H35" s="62">
        <v>1.32047</v>
      </c>
      <c r="I35" s="62"/>
      <c r="J35" s="60">
        <v>18</v>
      </c>
      <c r="K35" s="61">
        <f t="shared" si="0"/>
        <v>106548.38656575746</v>
      </c>
      <c r="L35" s="61"/>
      <c r="M35" s="6">
        <f t="shared" si="2"/>
        <v>5.9193548092087473</v>
      </c>
      <c r="N35" s="60">
        <v>2012</v>
      </c>
      <c r="O35" s="8">
        <v>42731</v>
      </c>
      <c r="P35" s="62">
        <v>1.3258700000000001</v>
      </c>
      <c r="Q35" s="62"/>
      <c r="R35" s="63">
        <f t="shared" si="3"/>
        <v>319645.1596972766</v>
      </c>
      <c r="S35" s="63"/>
      <c r="T35" s="64">
        <f t="shared" si="4"/>
        <v>54.000000000000711</v>
      </c>
      <c r="U35" s="64"/>
    </row>
    <row r="36" spans="2:21" x14ac:dyDescent="0.15">
      <c r="B36" s="60">
        <v>28</v>
      </c>
      <c r="C36" s="61">
        <f t="shared" si="1"/>
        <v>3871258.0452225255</v>
      </c>
      <c r="D36" s="61"/>
      <c r="E36" s="60">
        <v>2013</v>
      </c>
      <c r="F36" s="8">
        <v>42383</v>
      </c>
      <c r="G36" s="60" t="s">
        <v>3</v>
      </c>
      <c r="H36" s="62">
        <v>1.3361799999999999</v>
      </c>
      <c r="I36" s="62"/>
      <c r="J36" s="60">
        <v>27</v>
      </c>
      <c r="K36" s="61">
        <f t="shared" si="0"/>
        <v>116137.74135667576</v>
      </c>
      <c r="L36" s="61"/>
      <c r="M36" s="6">
        <f t="shared" si="2"/>
        <v>4.3013978280250287</v>
      </c>
      <c r="N36" s="60">
        <v>2013</v>
      </c>
      <c r="O36" s="8">
        <v>42384</v>
      </c>
      <c r="P36" s="62">
        <v>1.33893</v>
      </c>
      <c r="Q36" s="62"/>
      <c r="R36" s="63">
        <f t="shared" si="3"/>
        <v>-118288.44027068958</v>
      </c>
      <c r="S36" s="63"/>
      <c r="T36" s="64">
        <f t="shared" si="4"/>
        <v>-27</v>
      </c>
      <c r="U36" s="64"/>
    </row>
    <row r="37" spans="2:21" x14ac:dyDescent="0.15">
      <c r="B37" s="60">
        <v>29</v>
      </c>
      <c r="C37" s="61">
        <f t="shared" si="1"/>
        <v>3752969.6049518357</v>
      </c>
      <c r="D37" s="61"/>
      <c r="E37" s="60">
        <v>2013</v>
      </c>
      <c r="F37" s="8">
        <v>42394</v>
      </c>
      <c r="G37" s="60" t="s">
        <v>4</v>
      </c>
      <c r="H37" s="62">
        <v>1.33656</v>
      </c>
      <c r="I37" s="62"/>
      <c r="J37" s="60">
        <v>16</v>
      </c>
      <c r="K37" s="61">
        <f t="shared" si="0"/>
        <v>112589.08814855506</v>
      </c>
      <c r="L37" s="61"/>
      <c r="M37" s="6">
        <f t="shared" si="2"/>
        <v>7.0368180092846915</v>
      </c>
      <c r="N37" s="60">
        <v>2013</v>
      </c>
      <c r="O37" s="8">
        <v>42394</v>
      </c>
      <c r="P37" s="62">
        <v>1.3456900000000001</v>
      </c>
      <c r="Q37" s="62"/>
      <c r="R37" s="63">
        <f t="shared" si="3"/>
        <v>642461.48424769822</v>
      </c>
      <c r="S37" s="63"/>
      <c r="T37" s="64">
        <f t="shared" si="4"/>
        <v>91.300000000000821</v>
      </c>
      <c r="U37" s="64"/>
    </row>
    <row r="38" spans="2:21" x14ac:dyDescent="0.15">
      <c r="B38" s="60">
        <v>30</v>
      </c>
      <c r="C38" s="61">
        <f t="shared" si="1"/>
        <v>4395431.0891995337</v>
      </c>
      <c r="D38" s="61"/>
      <c r="E38" s="60">
        <v>2013</v>
      </c>
      <c r="F38" s="8">
        <v>42399</v>
      </c>
      <c r="G38" s="60" t="s">
        <v>4</v>
      </c>
      <c r="H38" s="62">
        <v>1.3492500000000001</v>
      </c>
      <c r="I38" s="62"/>
      <c r="J38" s="60">
        <v>11</v>
      </c>
      <c r="K38" s="61">
        <f t="shared" si="0"/>
        <v>131862.932675986</v>
      </c>
      <c r="L38" s="61"/>
      <c r="M38" s="6">
        <f t="shared" si="2"/>
        <v>11.987539334180545</v>
      </c>
      <c r="N38" s="60">
        <v>2013</v>
      </c>
      <c r="O38" s="8">
        <v>42401</v>
      </c>
      <c r="P38" s="62">
        <v>1.3636200000000001</v>
      </c>
      <c r="Q38" s="62"/>
      <c r="R38" s="63">
        <f t="shared" si="3"/>
        <v>1722609.4023217435</v>
      </c>
      <c r="S38" s="63"/>
      <c r="T38" s="64">
        <f t="shared" si="4"/>
        <v>143.69999999999993</v>
      </c>
      <c r="U38" s="64"/>
    </row>
    <row r="39" spans="2:21" x14ac:dyDescent="0.15">
      <c r="B39" s="60">
        <v>31</v>
      </c>
      <c r="C39" s="61">
        <f t="shared" si="1"/>
        <v>6118040.4915212775</v>
      </c>
      <c r="D39" s="61"/>
      <c r="E39" s="60">
        <v>2013</v>
      </c>
      <c r="F39" s="8">
        <v>42404</v>
      </c>
      <c r="G39" s="60" t="s">
        <v>3</v>
      </c>
      <c r="H39" s="62">
        <v>1.3621700000000001</v>
      </c>
      <c r="I39" s="62"/>
      <c r="J39" s="60">
        <v>13</v>
      </c>
      <c r="K39" s="61">
        <f t="shared" si="0"/>
        <v>183541.21474563831</v>
      </c>
      <c r="L39" s="61"/>
      <c r="M39" s="6">
        <f t="shared" si="2"/>
        <v>14.118554980433718</v>
      </c>
      <c r="N39" s="60">
        <v>2013</v>
      </c>
      <c r="O39" s="8">
        <v>42405</v>
      </c>
      <c r="P39" s="62">
        <v>1.3505799999999999</v>
      </c>
      <c r="Q39" s="62"/>
      <c r="R39" s="63">
        <f t="shared" si="3"/>
        <v>1636340.5222322978</v>
      </c>
      <c r="S39" s="63"/>
      <c r="T39" s="64">
        <f t="shared" si="4"/>
        <v>115.90000000000211</v>
      </c>
      <c r="U39" s="64"/>
    </row>
    <row r="40" spans="2:21" x14ac:dyDescent="0.15">
      <c r="B40" s="60">
        <v>32</v>
      </c>
      <c r="C40" s="61">
        <f t="shared" si="1"/>
        <v>7754381.0137535753</v>
      </c>
      <c r="D40" s="61"/>
      <c r="E40" s="60">
        <v>2013</v>
      </c>
      <c r="F40" s="8">
        <v>42420</v>
      </c>
      <c r="G40" s="60" t="s">
        <v>3</v>
      </c>
      <c r="H40" s="62">
        <v>1.33691</v>
      </c>
      <c r="I40" s="62"/>
      <c r="J40" s="60">
        <v>26</v>
      </c>
      <c r="K40" s="61">
        <f t="shared" si="0"/>
        <v>232631.43041260724</v>
      </c>
      <c r="L40" s="61"/>
      <c r="M40" s="6">
        <f t="shared" si="2"/>
        <v>8.9473627081772005</v>
      </c>
      <c r="N40" s="60">
        <v>2013</v>
      </c>
      <c r="O40" s="8">
        <v>42421</v>
      </c>
      <c r="P40" s="62">
        <v>1.3258700000000001</v>
      </c>
      <c r="Q40" s="62"/>
      <c r="R40" s="63">
        <f t="shared" si="3"/>
        <v>987788.84298275749</v>
      </c>
      <c r="S40" s="63"/>
      <c r="T40" s="64">
        <f t="shared" si="4"/>
        <v>110.39999999999938</v>
      </c>
      <c r="U40" s="64"/>
    </row>
    <row r="41" spans="2:21" x14ac:dyDescent="0.15">
      <c r="B41" s="60">
        <v>33</v>
      </c>
      <c r="C41" s="61">
        <f t="shared" si="1"/>
        <v>8742169.8567363322</v>
      </c>
      <c r="D41" s="61"/>
      <c r="E41" s="60">
        <v>2013</v>
      </c>
      <c r="F41" s="8">
        <v>42468</v>
      </c>
      <c r="G41" s="60" t="s">
        <v>4</v>
      </c>
      <c r="H41" s="62">
        <v>1.2991900000000001</v>
      </c>
      <c r="I41" s="62"/>
      <c r="J41" s="60">
        <v>24</v>
      </c>
      <c r="K41" s="61">
        <f t="shared" si="0"/>
        <v>262265.09570208995</v>
      </c>
      <c r="L41" s="61"/>
      <c r="M41" s="6">
        <f t="shared" si="2"/>
        <v>10.927712320920415</v>
      </c>
      <c r="N41" s="60">
        <v>2013</v>
      </c>
      <c r="O41" s="8">
        <v>42470</v>
      </c>
      <c r="P41" s="62">
        <v>1.3087800000000001</v>
      </c>
      <c r="Q41" s="62"/>
      <c r="R41" s="63">
        <f t="shared" si="3"/>
        <v>1047967.6115762665</v>
      </c>
      <c r="S41" s="63"/>
      <c r="T41" s="64">
        <f t="shared" si="4"/>
        <v>95.899999999999878</v>
      </c>
      <c r="U41" s="64"/>
    </row>
    <row r="42" spans="2:21" x14ac:dyDescent="0.15">
      <c r="B42" s="60">
        <v>34</v>
      </c>
      <c r="C42" s="61">
        <f t="shared" si="1"/>
        <v>9790137.4683125988</v>
      </c>
      <c r="D42" s="61"/>
      <c r="E42" s="60">
        <v>2013</v>
      </c>
      <c r="F42" s="8">
        <v>42505</v>
      </c>
      <c r="G42" s="60" t="s">
        <v>3</v>
      </c>
      <c r="H42" s="62">
        <v>1.29643</v>
      </c>
      <c r="I42" s="62"/>
      <c r="J42" s="60">
        <v>29</v>
      </c>
      <c r="K42" s="61">
        <f t="shared" si="0"/>
        <v>293704.12404937798</v>
      </c>
      <c r="L42" s="61"/>
      <c r="M42" s="6">
        <f t="shared" si="2"/>
        <v>10.127728415495792</v>
      </c>
      <c r="N42" s="60">
        <v>2013</v>
      </c>
      <c r="O42" s="8">
        <v>42511</v>
      </c>
      <c r="P42" s="62">
        <v>1.28868</v>
      </c>
      <c r="Q42" s="62"/>
      <c r="R42" s="63">
        <f t="shared" si="3"/>
        <v>784898.95220091613</v>
      </c>
      <c r="S42" s="63"/>
      <c r="T42" s="64">
        <f t="shared" si="4"/>
        <v>77.499999999999233</v>
      </c>
      <c r="U42" s="64"/>
    </row>
    <row r="43" spans="2:21" x14ac:dyDescent="0.15">
      <c r="B43" s="60">
        <v>35</v>
      </c>
      <c r="C43" s="61">
        <f t="shared" si="1"/>
        <v>10575036.420513514</v>
      </c>
      <c r="D43" s="61"/>
      <c r="E43" s="60">
        <v>2013</v>
      </c>
      <c r="F43" s="8">
        <v>42521</v>
      </c>
      <c r="G43" s="60" t="s">
        <v>4</v>
      </c>
      <c r="H43" s="62">
        <v>1.2853699999999999</v>
      </c>
      <c r="I43" s="62"/>
      <c r="J43" s="60">
        <v>16</v>
      </c>
      <c r="K43" s="61">
        <f t="shared" si="0"/>
        <v>317251.09261540545</v>
      </c>
      <c r="L43" s="61"/>
      <c r="M43" s="6">
        <f t="shared" si="2"/>
        <v>19.828193288462842</v>
      </c>
      <c r="N43" s="60">
        <v>2013</v>
      </c>
      <c r="O43" s="8">
        <v>42521</v>
      </c>
      <c r="P43" s="62">
        <v>1.29603</v>
      </c>
      <c r="Q43" s="62"/>
      <c r="R43" s="63">
        <f t="shared" si="3"/>
        <v>2113685.4045501617</v>
      </c>
      <c r="S43" s="63"/>
      <c r="T43" s="64">
        <f t="shared" si="4"/>
        <v>106.60000000000113</v>
      </c>
      <c r="U43" s="64"/>
    </row>
    <row r="44" spans="2:21" x14ac:dyDescent="0.15">
      <c r="B44" s="60">
        <v>36</v>
      </c>
      <c r="C44" s="61">
        <f t="shared" si="1"/>
        <v>12688721.825063676</v>
      </c>
      <c r="D44" s="61"/>
      <c r="E44" s="60">
        <v>2013</v>
      </c>
      <c r="F44" s="8">
        <v>42528</v>
      </c>
      <c r="G44" s="60" t="s">
        <v>3</v>
      </c>
      <c r="H44" s="62">
        <v>1.3247500000000001</v>
      </c>
      <c r="I44" s="62"/>
      <c r="J44" s="60">
        <v>22</v>
      </c>
      <c r="K44" s="61">
        <f t="shared" si="0"/>
        <v>380661.65475191025</v>
      </c>
      <c r="L44" s="61"/>
      <c r="M44" s="6">
        <f t="shared" si="2"/>
        <v>17.302802488723191</v>
      </c>
      <c r="N44" s="60">
        <v>2013</v>
      </c>
      <c r="O44" s="8">
        <v>42532</v>
      </c>
      <c r="P44" s="62">
        <v>1.3269599999999999</v>
      </c>
      <c r="Q44" s="62"/>
      <c r="R44" s="63">
        <f t="shared" si="3"/>
        <v>-382391.93500075192</v>
      </c>
      <c r="S44" s="63"/>
      <c r="T44" s="64">
        <f t="shared" si="4"/>
        <v>-22</v>
      </c>
      <c r="U44" s="64"/>
    </row>
    <row r="45" spans="2:21" x14ac:dyDescent="0.15">
      <c r="B45" s="60">
        <v>37</v>
      </c>
      <c r="C45" s="61">
        <f t="shared" si="1"/>
        <v>12306329.890062924</v>
      </c>
      <c r="D45" s="61"/>
      <c r="E45" s="60">
        <v>2013</v>
      </c>
      <c r="F45" s="8">
        <v>42547</v>
      </c>
      <c r="G45" s="60" t="s">
        <v>3</v>
      </c>
      <c r="H45" s="62">
        <v>1.30735</v>
      </c>
      <c r="I45" s="62"/>
      <c r="J45" s="60">
        <v>12</v>
      </c>
      <c r="K45" s="61">
        <f t="shared" si="0"/>
        <v>369189.89670188772</v>
      </c>
      <c r="L45" s="61"/>
      <c r="M45" s="6">
        <f t="shared" si="2"/>
        <v>30.765824725157309</v>
      </c>
      <c r="N45" s="60">
        <v>2013</v>
      </c>
      <c r="O45" s="8">
        <v>42548</v>
      </c>
      <c r="P45" s="62">
        <v>1.2998400000000001</v>
      </c>
      <c r="Q45" s="62"/>
      <c r="R45" s="63">
        <f t="shared" si="3"/>
        <v>2310513.4368592845</v>
      </c>
      <c r="S45" s="63"/>
      <c r="T45" s="64">
        <f t="shared" si="4"/>
        <v>75.099999999999056</v>
      </c>
      <c r="U45" s="64"/>
    </row>
    <row r="46" spans="2:21" x14ac:dyDescent="0.15">
      <c r="B46" s="60">
        <v>38</v>
      </c>
      <c r="C46" s="61">
        <f t="shared" si="1"/>
        <v>14616843.326922208</v>
      </c>
      <c r="D46" s="61"/>
      <c r="E46" s="60">
        <v>2013</v>
      </c>
      <c r="F46" s="8">
        <v>42552</v>
      </c>
      <c r="G46" s="60" t="s">
        <v>4</v>
      </c>
      <c r="H46" s="62">
        <v>1.30375</v>
      </c>
      <c r="I46" s="62"/>
      <c r="J46" s="60">
        <v>24</v>
      </c>
      <c r="K46" s="61">
        <f t="shared" si="0"/>
        <v>438505.29980766622</v>
      </c>
      <c r="L46" s="61"/>
      <c r="M46" s="6">
        <f t="shared" si="2"/>
        <v>18.271054158652756</v>
      </c>
      <c r="N46" s="60">
        <v>2013</v>
      </c>
      <c r="O46" s="8">
        <v>42553</v>
      </c>
      <c r="P46" s="62">
        <v>1.30131</v>
      </c>
      <c r="Q46" s="62"/>
      <c r="R46" s="63">
        <f t="shared" si="3"/>
        <v>-445813.72147112683</v>
      </c>
      <c r="S46" s="63"/>
      <c r="T46" s="64">
        <f t="shared" si="4"/>
        <v>-24</v>
      </c>
      <c r="U46" s="64"/>
    </row>
    <row r="47" spans="2:21" x14ac:dyDescent="0.15">
      <c r="B47" s="60">
        <v>39</v>
      </c>
      <c r="C47" s="61">
        <f t="shared" si="1"/>
        <v>14171029.605451081</v>
      </c>
      <c r="D47" s="61"/>
      <c r="E47" s="60">
        <v>2013</v>
      </c>
      <c r="F47" s="8">
        <v>42562</v>
      </c>
      <c r="G47" s="60" t="s">
        <v>3</v>
      </c>
      <c r="H47" s="62">
        <v>1.3038099999999999</v>
      </c>
      <c r="I47" s="62"/>
      <c r="J47" s="60">
        <v>38</v>
      </c>
      <c r="K47" s="61">
        <f t="shared" si="0"/>
        <v>425130.88816353242</v>
      </c>
      <c r="L47" s="61"/>
      <c r="M47" s="6">
        <f t="shared" si="2"/>
        <v>11.187654951671906</v>
      </c>
      <c r="N47" s="60">
        <v>2013</v>
      </c>
      <c r="O47" s="8">
        <v>42563</v>
      </c>
      <c r="P47" s="62">
        <v>1.3076700000000001</v>
      </c>
      <c r="Q47" s="62"/>
      <c r="R47" s="63">
        <f t="shared" si="3"/>
        <v>-431843.48113455757</v>
      </c>
      <c r="S47" s="63"/>
      <c r="T47" s="64">
        <f t="shared" si="4"/>
        <v>-38</v>
      </c>
      <c r="U47" s="64"/>
    </row>
    <row r="48" spans="2:21" x14ac:dyDescent="0.15">
      <c r="B48" s="60">
        <v>40</v>
      </c>
      <c r="C48" s="61">
        <f t="shared" si="1"/>
        <v>13739186.124316523</v>
      </c>
      <c r="D48" s="61"/>
      <c r="E48" s="60">
        <v>2013</v>
      </c>
      <c r="F48" s="8">
        <v>42567</v>
      </c>
      <c r="G48" s="60" t="s">
        <v>4</v>
      </c>
      <c r="H48" s="62">
        <v>1.30877</v>
      </c>
      <c r="I48" s="62"/>
      <c r="J48" s="60">
        <v>82</v>
      </c>
      <c r="K48" s="61">
        <f t="shared" si="0"/>
        <v>412175.58372949564</v>
      </c>
      <c r="L48" s="61"/>
      <c r="M48" s="6">
        <f t="shared" si="2"/>
        <v>5.0265315088962881</v>
      </c>
      <c r="N48" s="60">
        <v>2013</v>
      </c>
      <c r="O48" s="8">
        <v>42568</v>
      </c>
      <c r="P48" s="62">
        <v>1.3161499999999999</v>
      </c>
      <c r="Q48" s="62"/>
      <c r="R48" s="63">
        <f t="shared" si="3"/>
        <v>370958.02535654319</v>
      </c>
      <c r="S48" s="63"/>
      <c r="T48" s="64">
        <f t="shared" si="4"/>
        <v>73.799999999999415</v>
      </c>
      <c r="U48" s="64"/>
    </row>
    <row r="49" spans="2:21" x14ac:dyDescent="0.15">
      <c r="B49" s="60">
        <v>41</v>
      </c>
      <c r="C49" s="61">
        <f t="shared" si="1"/>
        <v>14110144.149673065</v>
      </c>
      <c r="D49" s="61"/>
      <c r="E49" s="60">
        <v>2013</v>
      </c>
      <c r="F49" s="8">
        <v>42568</v>
      </c>
      <c r="G49" s="60" t="s">
        <v>4</v>
      </c>
      <c r="H49" s="62">
        <v>1.3122100000000001</v>
      </c>
      <c r="I49" s="62"/>
      <c r="J49" s="60">
        <v>20</v>
      </c>
      <c r="K49" s="61">
        <f t="shared" si="0"/>
        <v>423304.32449019194</v>
      </c>
      <c r="L49" s="61"/>
      <c r="M49" s="6">
        <f t="shared" si="2"/>
        <v>21.165216224509596</v>
      </c>
      <c r="N49" s="60">
        <v>2013</v>
      </c>
      <c r="O49" s="8">
        <v>42574</v>
      </c>
      <c r="P49" s="62">
        <v>1.3190200000000001</v>
      </c>
      <c r="Q49" s="62"/>
      <c r="R49" s="63">
        <f t="shared" si="3"/>
        <v>1441351.2248890998</v>
      </c>
      <c r="S49" s="63"/>
      <c r="T49" s="64">
        <f t="shared" si="4"/>
        <v>68.099999999999824</v>
      </c>
      <c r="U49" s="64"/>
    </row>
    <row r="50" spans="2:21" x14ac:dyDescent="0.15">
      <c r="B50" s="60">
        <v>42</v>
      </c>
      <c r="C50" s="61">
        <f t="shared" si="1"/>
        <v>15551495.374562165</v>
      </c>
      <c r="D50" s="61"/>
      <c r="E50" s="60">
        <v>2013</v>
      </c>
      <c r="F50" s="8">
        <v>42588</v>
      </c>
      <c r="G50" s="60" t="s">
        <v>4</v>
      </c>
      <c r="H50" s="62">
        <v>1.3258099999999999</v>
      </c>
      <c r="I50" s="62"/>
      <c r="J50" s="60">
        <v>12</v>
      </c>
      <c r="K50" s="61">
        <f t="shared" si="0"/>
        <v>466544.86123686493</v>
      </c>
      <c r="L50" s="61"/>
      <c r="M50" s="6">
        <f t="shared" si="2"/>
        <v>38.878738436405406</v>
      </c>
      <c r="N50" s="60">
        <v>2013</v>
      </c>
      <c r="O50" s="8">
        <v>42586</v>
      </c>
      <c r="P50" s="62">
        <v>1.3333699999999999</v>
      </c>
      <c r="Q50" s="62"/>
      <c r="R50" s="63">
        <f t="shared" si="3"/>
        <v>2939232.6257922528</v>
      </c>
      <c r="S50" s="63"/>
      <c r="T50" s="64">
        <f t="shared" si="4"/>
        <v>75.600000000000108</v>
      </c>
      <c r="U50" s="64"/>
    </row>
    <row r="51" spans="2:21" x14ac:dyDescent="0.15">
      <c r="B51" s="60">
        <v>43</v>
      </c>
      <c r="C51" s="61">
        <f t="shared" si="1"/>
        <v>18490728.000354417</v>
      </c>
      <c r="D51" s="61"/>
      <c r="E51" s="60">
        <v>2013</v>
      </c>
      <c r="F51" s="8">
        <v>42591</v>
      </c>
      <c r="G51" s="60" t="s">
        <v>3</v>
      </c>
      <c r="H51" s="62">
        <v>1.3379099999999999</v>
      </c>
      <c r="I51" s="62"/>
      <c r="J51" s="60">
        <v>10</v>
      </c>
      <c r="K51" s="61">
        <f t="shared" si="0"/>
        <v>554721.84001063253</v>
      </c>
      <c r="L51" s="61"/>
      <c r="M51" s="6">
        <f t="shared" si="2"/>
        <v>55.472184001063255</v>
      </c>
      <c r="N51" s="60">
        <v>2013</v>
      </c>
      <c r="O51" s="8">
        <v>42594</v>
      </c>
      <c r="P51" s="62">
        <v>1.3289500000000001</v>
      </c>
      <c r="Q51" s="62"/>
      <c r="R51" s="63">
        <f t="shared" si="3"/>
        <v>4970307.6864951886</v>
      </c>
      <c r="S51" s="63"/>
      <c r="T51" s="64">
        <f t="shared" si="4"/>
        <v>89.599999999998573</v>
      </c>
      <c r="U51" s="64"/>
    </row>
    <row r="52" spans="2:21" x14ac:dyDescent="0.15">
      <c r="B52" s="60">
        <v>44</v>
      </c>
      <c r="C52" s="61">
        <f t="shared" si="1"/>
        <v>23461035.686849605</v>
      </c>
      <c r="D52" s="61"/>
      <c r="E52" s="60">
        <v>2013</v>
      </c>
      <c r="F52" s="8">
        <v>42602</v>
      </c>
      <c r="G52" s="60" t="s">
        <v>4</v>
      </c>
      <c r="H52" s="62">
        <v>1.33466</v>
      </c>
      <c r="I52" s="62"/>
      <c r="J52" s="60">
        <v>24</v>
      </c>
      <c r="K52" s="61">
        <f t="shared" si="0"/>
        <v>703831.07060548814</v>
      </c>
      <c r="L52" s="61"/>
      <c r="M52" s="6">
        <f t="shared" si="2"/>
        <v>29.326294608562005</v>
      </c>
      <c r="N52" s="60">
        <v>2013</v>
      </c>
      <c r="O52" s="8">
        <v>42602</v>
      </c>
      <c r="P52" s="62">
        <v>1.3371200000000001</v>
      </c>
      <c r="Q52" s="62"/>
      <c r="R52" s="63">
        <f t="shared" si="3"/>
        <v>721426.84737066308</v>
      </c>
      <c r="S52" s="63"/>
      <c r="T52" s="64">
        <f t="shared" si="4"/>
        <v>24.600000000001288</v>
      </c>
      <c r="U52" s="64"/>
    </row>
    <row r="53" spans="2:21" x14ac:dyDescent="0.15">
      <c r="B53" s="60">
        <v>45</v>
      </c>
      <c r="C53" s="61">
        <f t="shared" si="1"/>
        <v>24182462.534220267</v>
      </c>
      <c r="D53" s="61"/>
      <c r="E53" s="60">
        <v>2013</v>
      </c>
      <c r="F53" s="8">
        <v>42604</v>
      </c>
      <c r="G53" s="60" t="s">
        <v>4</v>
      </c>
      <c r="H53" s="62">
        <v>1.33456</v>
      </c>
      <c r="I53" s="62"/>
      <c r="J53" s="60">
        <v>20</v>
      </c>
      <c r="K53" s="61">
        <f t="shared" si="0"/>
        <v>725473.87602660793</v>
      </c>
      <c r="L53" s="61"/>
      <c r="M53" s="6">
        <f t="shared" si="2"/>
        <v>36.273693801330396</v>
      </c>
      <c r="N53" s="60">
        <v>2013</v>
      </c>
      <c r="O53" s="8">
        <v>42608</v>
      </c>
      <c r="P53" s="62">
        <v>1.3379799999999999</v>
      </c>
      <c r="Q53" s="62"/>
      <c r="R53" s="63">
        <f t="shared" si="3"/>
        <v>1240560.3280054918</v>
      </c>
      <c r="S53" s="63"/>
      <c r="T53" s="64">
        <f t="shared" si="4"/>
        <v>34.19999999999979</v>
      </c>
      <c r="U53" s="64"/>
    </row>
    <row r="54" spans="2:21" x14ac:dyDescent="0.15">
      <c r="B54" s="60">
        <v>46</v>
      </c>
      <c r="C54" s="61">
        <f t="shared" si="1"/>
        <v>25423022.86222576</v>
      </c>
      <c r="D54" s="61"/>
      <c r="E54" s="60">
        <v>2013</v>
      </c>
      <c r="F54" s="8">
        <v>42610</v>
      </c>
      <c r="G54" s="60" t="s">
        <v>3</v>
      </c>
      <c r="H54" s="62">
        <v>1.33802</v>
      </c>
      <c r="I54" s="62"/>
      <c r="J54" s="60">
        <v>8</v>
      </c>
      <c r="K54" s="61">
        <f t="shared" si="0"/>
        <v>762690.68586677278</v>
      </c>
      <c r="L54" s="61"/>
      <c r="M54" s="6">
        <f t="shared" si="2"/>
        <v>95.336335733346601</v>
      </c>
      <c r="N54" s="60">
        <v>2013</v>
      </c>
      <c r="O54" s="8">
        <v>42617</v>
      </c>
      <c r="P54" s="62">
        <v>1.3161499999999999</v>
      </c>
      <c r="Q54" s="62"/>
      <c r="R54" s="63">
        <f t="shared" si="3"/>
        <v>20850056.624882955</v>
      </c>
      <c r="S54" s="63"/>
      <c r="T54" s="64">
        <f t="shared" si="4"/>
        <v>218.70000000000056</v>
      </c>
      <c r="U54" s="64"/>
    </row>
    <row r="55" spans="2:21" x14ac:dyDescent="0.15">
      <c r="B55" s="60">
        <v>47</v>
      </c>
      <c r="C55" s="61">
        <f t="shared" si="1"/>
        <v>46273079.487108715</v>
      </c>
      <c r="D55" s="61"/>
      <c r="E55" s="60">
        <v>2013</v>
      </c>
      <c r="F55" s="8">
        <v>42681</v>
      </c>
      <c r="G55" s="60" t="s">
        <v>3</v>
      </c>
      <c r="H55" s="62">
        <v>1.35033</v>
      </c>
      <c r="I55" s="62"/>
      <c r="J55" s="60">
        <v>13</v>
      </c>
      <c r="K55" s="61">
        <f t="shared" si="0"/>
        <v>1388192.3846132613</v>
      </c>
      <c r="L55" s="61"/>
      <c r="M55" s="6">
        <f t="shared" si="2"/>
        <v>106.78402958563549</v>
      </c>
      <c r="N55" s="60">
        <v>2013</v>
      </c>
      <c r="O55" s="8">
        <v>42681</v>
      </c>
      <c r="P55" s="62">
        <v>1.3346499999999999</v>
      </c>
      <c r="Q55" s="62"/>
      <c r="R55" s="63">
        <f t="shared" si="3"/>
        <v>16743735.839027794</v>
      </c>
      <c r="S55" s="63"/>
      <c r="T55" s="64">
        <f t="shared" si="4"/>
        <v>156.80000000000138</v>
      </c>
      <c r="U55" s="64"/>
    </row>
    <row r="56" spans="2:21" x14ac:dyDescent="0.15">
      <c r="B56" s="60">
        <v>48</v>
      </c>
      <c r="C56" s="61">
        <f t="shared" si="1"/>
        <v>63016815.326136507</v>
      </c>
      <c r="D56" s="61"/>
      <c r="E56" s="60">
        <v>2013</v>
      </c>
      <c r="F56" s="8">
        <v>42702</v>
      </c>
      <c r="G56" s="60" t="s">
        <v>4</v>
      </c>
      <c r="H56" s="62">
        <v>1.3580099999999999</v>
      </c>
      <c r="I56" s="62"/>
      <c r="J56" s="60">
        <v>12</v>
      </c>
      <c r="K56" s="61">
        <f t="shared" si="0"/>
        <v>1890504.4597840952</v>
      </c>
      <c r="L56" s="61"/>
      <c r="M56" s="6">
        <f t="shared" si="2"/>
        <v>157.54203831534124</v>
      </c>
      <c r="N56" s="60">
        <v>2013</v>
      </c>
      <c r="O56" s="8">
        <v>42706</v>
      </c>
      <c r="P56" s="62">
        <v>1.35676</v>
      </c>
      <c r="Q56" s="62"/>
      <c r="R56" s="63">
        <f t="shared" si="3"/>
        <v>-1969275.4789417235</v>
      </c>
      <c r="S56" s="63"/>
      <c r="T56" s="64">
        <f t="shared" si="4"/>
        <v>-12</v>
      </c>
      <c r="U56" s="64"/>
    </row>
    <row r="57" spans="2:21" x14ac:dyDescent="0.15">
      <c r="B57" s="60">
        <v>49</v>
      </c>
      <c r="C57" s="61">
        <f t="shared" si="1"/>
        <v>61047539.847194783</v>
      </c>
      <c r="D57" s="61"/>
      <c r="E57" s="60">
        <v>2013</v>
      </c>
      <c r="F57" s="8">
        <v>42710</v>
      </c>
      <c r="G57" s="60" t="s">
        <v>4</v>
      </c>
      <c r="H57" s="62">
        <v>1.3669899999999999</v>
      </c>
      <c r="I57" s="62"/>
      <c r="J57" s="60">
        <v>48</v>
      </c>
      <c r="K57" s="61">
        <f t="shared" si="0"/>
        <v>1831426.1954158435</v>
      </c>
      <c r="L57" s="61"/>
      <c r="M57" s="6">
        <f t="shared" si="2"/>
        <v>38.154712404496742</v>
      </c>
      <c r="N57" s="60">
        <v>2013</v>
      </c>
      <c r="O57" s="8">
        <v>42715</v>
      </c>
      <c r="P57" s="62">
        <v>1.3762000000000001</v>
      </c>
      <c r="Q57" s="62"/>
      <c r="R57" s="63">
        <f t="shared" si="3"/>
        <v>3514049.0124542117</v>
      </c>
      <c r="S57" s="63"/>
      <c r="T57" s="64">
        <f t="shared" si="4"/>
        <v>92.100000000001629</v>
      </c>
      <c r="U57" s="64"/>
    </row>
    <row r="58" spans="2:21" x14ac:dyDescent="0.15">
      <c r="B58" s="60">
        <v>50</v>
      </c>
      <c r="C58" s="61">
        <f t="shared" si="1"/>
        <v>64561588.859648995</v>
      </c>
      <c r="D58" s="61"/>
      <c r="E58" s="60">
        <v>2013</v>
      </c>
      <c r="F58" s="8">
        <v>42720</v>
      </c>
      <c r="G58" s="60" t="s">
        <v>4</v>
      </c>
      <c r="H58" s="62">
        <v>1.3738999999999999</v>
      </c>
      <c r="I58" s="62"/>
      <c r="J58" s="60">
        <v>18</v>
      </c>
      <c r="K58" s="61">
        <f t="shared" si="0"/>
        <v>1936847.6657894698</v>
      </c>
      <c r="L58" s="61"/>
      <c r="M58" s="6">
        <f t="shared" si="2"/>
        <v>107.60264809941499</v>
      </c>
      <c r="N58" s="60">
        <v>2013</v>
      </c>
      <c r="O58" s="8">
        <v>42721</v>
      </c>
      <c r="P58" s="62">
        <v>1.3738999999999999</v>
      </c>
      <c r="Q58" s="62"/>
      <c r="R58" s="63">
        <f t="shared" si="3"/>
        <v>0</v>
      </c>
      <c r="S58" s="63"/>
      <c r="T58" s="64">
        <f t="shared" si="4"/>
        <v>0</v>
      </c>
      <c r="U58" s="64"/>
    </row>
    <row r="59" spans="2:21" x14ac:dyDescent="0.15">
      <c r="B59" s="60">
        <v>51</v>
      </c>
      <c r="C59" s="61">
        <f t="shared" si="1"/>
        <v>64561588.859648995</v>
      </c>
      <c r="D59" s="61"/>
      <c r="E59" s="60">
        <v>2014</v>
      </c>
      <c r="F59" s="8">
        <v>42371</v>
      </c>
      <c r="G59" s="60" t="s">
        <v>3</v>
      </c>
      <c r="H59" s="62">
        <v>1.3762399999999999</v>
      </c>
      <c r="I59" s="62"/>
      <c r="J59" s="60">
        <v>11</v>
      </c>
      <c r="K59" s="61">
        <f t="shared" si="0"/>
        <v>1936847.6657894698</v>
      </c>
      <c r="L59" s="61"/>
      <c r="M59" s="6">
        <f t="shared" si="2"/>
        <v>176.07706052631545</v>
      </c>
      <c r="N59" s="60">
        <v>2014</v>
      </c>
      <c r="O59" s="8">
        <v>42372</v>
      </c>
      <c r="P59" s="62">
        <v>1.3636200000000001</v>
      </c>
      <c r="Q59" s="62"/>
      <c r="R59" s="63">
        <f t="shared" si="3"/>
        <v>22220925.038420752</v>
      </c>
      <c r="S59" s="63"/>
      <c r="T59" s="64">
        <f t="shared" si="4"/>
        <v>126.19999999999854</v>
      </c>
      <c r="U59" s="64"/>
    </row>
    <row r="60" spans="2:21" x14ac:dyDescent="0.15">
      <c r="B60" s="60">
        <v>52</v>
      </c>
      <c r="C60" s="61">
        <f t="shared" si="1"/>
        <v>86782513.898069739</v>
      </c>
      <c r="D60" s="61"/>
      <c r="E60" s="60">
        <v>2014</v>
      </c>
      <c r="F60" s="8">
        <v>42386</v>
      </c>
      <c r="G60" s="60" t="s">
        <v>3</v>
      </c>
      <c r="H60" s="62">
        <v>1.35917</v>
      </c>
      <c r="I60" s="62"/>
      <c r="J60" s="60">
        <v>17</v>
      </c>
      <c r="K60" s="61">
        <f t="shared" si="0"/>
        <v>2603475.4169420921</v>
      </c>
      <c r="L60" s="61"/>
      <c r="M60" s="6">
        <f t="shared" si="2"/>
        <v>153.14561276129953</v>
      </c>
      <c r="N60" s="60">
        <v>2014</v>
      </c>
      <c r="O60" s="8">
        <v>42387</v>
      </c>
      <c r="P60" s="62">
        <v>1.35259</v>
      </c>
      <c r="Q60" s="62"/>
      <c r="R60" s="63">
        <f t="shared" si="3"/>
        <v>10076981.319693556</v>
      </c>
      <c r="S60" s="63"/>
      <c r="T60" s="64">
        <f t="shared" si="4"/>
        <v>65.800000000000296</v>
      </c>
      <c r="U60" s="64"/>
    </row>
    <row r="61" spans="2:21" x14ac:dyDescent="0.15">
      <c r="B61" s="60">
        <v>53</v>
      </c>
      <c r="C61" s="61">
        <f t="shared" si="1"/>
        <v>96859495.21776329</v>
      </c>
      <c r="D61" s="61"/>
      <c r="E61" s="60">
        <v>2014</v>
      </c>
      <c r="F61" s="8">
        <v>42411</v>
      </c>
      <c r="G61" s="60" t="s">
        <v>4</v>
      </c>
      <c r="H61" s="62">
        <v>1.3646199999999999</v>
      </c>
      <c r="I61" s="62"/>
      <c r="J61" s="60">
        <v>15</v>
      </c>
      <c r="K61" s="61">
        <f t="shared" si="0"/>
        <v>2905784.8565328987</v>
      </c>
      <c r="L61" s="61"/>
      <c r="M61" s="6">
        <f t="shared" si="2"/>
        <v>193.71899043552659</v>
      </c>
      <c r="N61" s="60">
        <v>2014</v>
      </c>
      <c r="O61" s="8">
        <v>42411</v>
      </c>
      <c r="P61" s="62">
        <v>1.36303</v>
      </c>
      <c r="Q61" s="62"/>
      <c r="R61" s="63">
        <f t="shared" si="3"/>
        <v>-3080131.9479248347</v>
      </c>
      <c r="S61" s="63"/>
      <c r="T61" s="64">
        <f t="shared" si="4"/>
        <v>-15</v>
      </c>
      <c r="U61" s="64"/>
    </row>
    <row r="62" spans="2:21" x14ac:dyDescent="0.15">
      <c r="B62" s="60">
        <v>54</v>
      </c>
      <c r="C62" s="61">
        <f t="shared" si="1"/>
        <v>93779363.269838452</v>
      </c>
      <c r="D62" s="61"/>
      <c r="E62" s="60">
        <v>2014</v>
      </c>
      <c r="F62" s="8">
        <v>42418</v>
      </c>
      <c r="G62" s="60" t="s">
        <v>4</v>
      </c>
      <c r="H62" s="62">
        <v>1.3701099999999999</v>
      </c>
      <c r="I62" s="62"/>
      <c r="J62" s="60">
        <v>7</v>
      </c>
      <c r="K62" s="61">
        <f t="shared" si="0"/>
        <v>2813380.8980951533</v>
      </c>
      <c r="L62" s="61"/>
      <c r="M62" s="6">
        <f t="shared" si="2"/>
        <v>401.91155687073621</v>
      </c>
      <c r="N62" s="60">
        <v>2014</v>
      </c>
      <c r="O62" s="8">
        <v>42418</v>
      </c>
      <c r="P62" s="62">
        <v>1.37415</v>
      </c>
      <c r="Q62" s="62"/>
      <c r="R62" s="63">
        <f t="shared" si="3"/>
        <v>16237226.897577919</v>
      </c>
      <c r="S62" s="63"/>
      <c r="T62" s="64">
        <f t="shared" si="4"/>
        <v>40.400000000000432</v>
      </c>
      <c r="U62" s="64"/>
    </row>
    <row r="63" spans="2:21" x14ac:dyDescent="0.15">
      <c r="B63" s="60">
        <v>55</v>
      </c>
      <c r="C63" s="61">
        <f t="shared" si="1"/>
        <v>110016590.16741636</v>
      </c>
      <c r="D63" s="61"/>
      <c r="E63" s="60">
        <v>2014</v>
      </c>
      <c r="F63" s="8">
        <v>42428</v>
      </c>
      <c r="G63" s="60" t="s">
        <v>4</v>
      </c>
      <c r="H63" s="62">
        <v>1.37209</v>
      </c>
      <c r="I63" s="62"/>
      <c r="J63" s="60">
        <v>17</v>
      </c>
      <c r="K63" s="61">
        <f t="shared" si="0"/>
        <v>3300497.7050224906</v>
      </c>
      <c r="L63" s="61"/>
      <c r="M63" s="6">
        <f t="shared" si="2"/>
        <v>194.14692382485239</v>
      </c>
      <c r="N63" s="60">
        <v>2014</v>
      </c>
      <c r="O63" s="8">
        <v>42432</v>
      </c>
      <c r="P63" s="62">
        <v>1.3772800000000001</v>
      </c>
      <c r="Q63" s="62"/>
      <c r="R63" s="63">
        <f t="shared" si="3"/>
        <v>10076225.346509892</v>
      </c>
      <c r="S63" s="63"/>
      <c r="T63" s="64">
        <f t="shared" si="4"/>
        <v>51.900000000000276</v>
      </c>
      <c r="U63" s="64"/>
    </row>
    <row r="64" spans="2:21" x14ac:dyDescent="0.15">
      <c r="B64" s="60">
        <v>56</v>
      </c>
      <c r="C64" s="61">
        <f t="shared" si="1"/>
        <v>120092815.51392625</v>
      </c>
      <c r="D64" s="61"/>
      <c r="E64" s="60">
        <v>2014</v>
      </c>
      <c r="F64" s="8">
        <v>42449</v>
      </c>
      <c r="G64" s="60" t="s">
        <v>3</v>
      </c>
      <c r="H64" s="62">
        <v>1.39117</v>
      </c>
      <c r="I64" s="62"/>
      <c r="J64" s="60">
        <v>11</v>
      </c>
      <c r="K64" s="61">
        <f t="shared" si="0"/>
        <v>3602784.4654177874</v>
      </c>
      <c r="L64" s="61"/>
      <c r="M64" s="6">
        <f t="shared" si="2"/>
        <v>327.52586049252614</v>
      </c>
      <c r="N64" s="60">
        <v>2014</v>
      </c>
      <c r="O64" s="8">
        <v>42450</v>
      </c>
      <c r="P64" s="62">
        <v>1.3772800000000001</v>
      </c>
      <c r="Q64" s="62"/>
      <c r="R64" s="63">
        <f t="shared" si="3"/>
        <v>45493342.022411741</v>
      </c>
      <c r="S64" s="63"/>
      <c r="T64" s="64">
        <f t="shared" si="4"/>
        <v>138.89999999999958</v>
      </c>
      <c r="U64" s="64"/>
    </row>
    <row r="65" spans="2:21" x14ac:dyDescent="0.15">
      <c r="B65" s="60">
        <v>57</v>
      </c>
      <c r="C65" s="61">
        <f t="shared" si="1"/>
        <v>165586157.536338</v>
      </c>
      <c r="D65" s="61"/>
      <c r="E65" s="60">
        <v>2014</v>
      </c>
      <c r="F65" s="8">
        <v>42468</v>
      </c>
      <c r="G65" s="60" t="s">
        <v>4</v>
      </c>
      <c r="H65" s="62">
        <v>1.3745099999999999</v>
      </c>
      <c r="I65" s="62"/>
      <c r="J65" s="60">
        <v>8</v>
      </c>
      <c r="K65" s="61">
        <f t="shared" si="0"/>
        <v>4967584.7260901397</v>
      </c>
      <c r="L65" s="61"/>
      <c r="M65" s="6">
        <f t="shared" si="2"/>
        <v>620.94809076126751</v>
      </c>
      <c r="N65" s="60">
        <v>2014</v>
      </c>
      <c r="O65" s="8">
        <v>42470</v>
      </c>
      <c r="P65" s="62">
        <v>1.38531</v>
      </c>
      <c r="Q65" s="62"/>
      <c r="R65" s="63">
        <f t="shared" si="3"/>
        <v>67062393.802217774</v>
      </c>
      <c r="S65" s="63"/>
      <c r="T65" s="64">
        <f t="shared" si="4"/>
        <v>108.00000000000142</v>
      </c>
      <c r="U65" s="64"/>
    </row>
    <row r="66" spans="2:21" x14ac:dyDescent="0.15">
      <c r="B66" s="60">
        <v>58</v>
      </c>
      <c r="C66" s="61">
        <f t="shared" si="1"/>
        <v>232648551.33855578</v>
      </c>
      <c r="D66" s="61"/>
      <c r="E66" s="60">
        <v>2014</v>
      </c>
      <c r="F66" s="8">
        <v>42513</v>
      </c>
      <c r="G66" s="60" t="s">
        <v>3</v>
      </c>
      <c r="H66" s="62">
        <v>1.3628499999999999</v>
      </c>
      <c r="I66" s="62"/>
      <c r="J66" s="60">
        <v>13</v>
      </c>
      <c r="K66" s="61">
        <f t="shared" si="0"/>
        <v>6979456.5401566736</v>
      </c>
      <c r="L66" s="61"/>
      <c r="M66" s="6">
        <f t="shared" si="2"/>
        <v>536.88127231974408</v>
      </c>
      <c r="N66" s="60">
        <v>2014</v>
      </c>
      <c r="O66" s="8">
        <v>42510</v>
      </c>
      <c r="P66" s="62">
        <v>1.36419</v>
      </c>
      <c r="Q66" s="62"/>
      <c r="R66" s="63">
        <f t="shared" si="3"/>
        <v>-7194209.0490852082</v>
      </c>
      <c r="S66" s="63"/>
      <c r="T66" s="64">
        <f t="shared" si="4"/>
        <v>-13</v>
      </c>
      <c r="U66" s="64"/>
    </row>
    <row r="67" spans="2:21" x14ac:dyDescent="0.15">
      <c r="B67" s="60">
        <v>59</v>
      </c>
      <c r="C67" s="61">
        <f t="shared" si="1"/>
        <v>225454342.28947058</v>
      </c>
      <c r="D67" s="61"/>
      <c r="E67" s="60">
        <v>2014</v>
      </c>
      <c r="F67" s="8">
        <v>42517</v>
      </c>
      <c r="G67" s="60" t="s">
        <v>3</v>
      </c>
      <c r="H67" s="62">
        <v>1.3644400000000001</v>
      </c>
      <c r="I67" s="62"/>
      <c r="J67" s="60">
        <v>12</v>
      </c>
      <c r="K67" s="61">
        <f t="shared" si="0"/>
        <v>6763630.2686841171</v>
      </c>
      <c r="L67" s="61"/>
      <c r="M67" s="6">
        <f t="shared" si="2"/>
        <v>563.6358557236764</v>
      </c>
      <c r="N67" s="60">
        <v>2014</v>
      </c>
      <c r="O67" s="8">
        <v>42526</v>
      </c>
      <c r="P67" s="62">
        <v>1.3589</v>
      </c>
      <c r="Q67" s="62"/>
      <c r="R67" s="63">
        <f t="shared" si="3"/>
        <v>31225426.40709224</v>
      </c>
      <c r="S67" s="63"/>
      <c r="T67" s="64">
        <f t="shared" si="4"/>
        <v>55.400000000001</v>
      </c>
      <c r="U67" s="64"/>
    </row>
    <row r="68" spans="2:21" x14ac:dyDescent="0.15">
      <c r="B68" s="60">
        <v>60</v>
      </c>
      <c r="C68" s="61">
        <f t="shared" si="1"/>
        <v>256679768.69656283</v>
      </c>
      <c r="D68" s="61"/>
      <c r="E68" s="60">
        <v>2014</v>
      </c>
      <c r="F68" s="8">
        <v>42567</v>
      </c>
      <c r="G68" s="60" t="s">
        <v>3</v>
      </c>
      <c r="H68" s="62">
        <v>1.3559099999999999</v>
      </c>
      <c r="I68" s="62"/>
      <c r="J68" s="60">
        <v>8</v>
      </c>
      <c r="K68" s="61">
        <f t="shared" si="0"/>
        <v>7700393.0608968846</v>
      </c>
      <c r="L68" s="61"/>
      <c r="M68" s="6">
        <f t="shared" si="2"/>
        <v>962.54913261211061</v>
      </c>
      <c r="N68" s="60">
        <v>2014</v>
      </c>
      <c r="O68" s="8">
        <v>42570</v>
      </c>
      <c r="P68" s="62">
        <v>1.35256</v>
      </c>
      <c r="Q68" s="62"/>
      <c r="R68" s="63">
        <f t="shared" si="3"/>
        <v>32245395.94250536</v>
      </c>
      <c r="S68" s="63"/>
      <c r="T68" s="64">
        <f t="shared" si="4"/>
        <v>33.499999999999645</v>
      </c>
      <c r="U68" s="64"/>
    </row>
    <row r="69" spans="2:21" x14ac:dyDescent="0.15">
      <c r="B69" s="60">
        <v>61</v>
      </c>
      <c r="C69" s="61">
        <f t="shared" si="1"/>
        <v>288925164.63906819</v>
      </c>
      <c r="D69" s="61"/>
      <c r="E69" s="60">
        <v>2014</v>
      </c>
      <c r="F69" s="8">
        <v>42580</v>
      </c>
      <c r="G69" s="60" t="s">
        <v>3</v>
      </c>
      <c r="H69" s="62">
        <v>1.34337</v>
      </c>
      <c r="I69" s="62"/>
      <c r="J69" s="60">
        <v>10</v>
      </c>
      <c r="K69" s="61">
        <f t="shared" si="0"/>
        <v>8667754.9391720444</v>
      </c>
      <c r="L69" s="61"/>
      <c r="M69" s="6">
        <f t="shared" si="2"/>
        <v>866.77549391720447</v>
      </c>
      <c r="N69" s="60">
        <v>2014</v>
      </c>
      <c r="O69" s="8">
        <v>42582</v>
      </c>
      <c r="P69" s="62">
        <v>1.3378000000000001</v>
      </c>
      <c r="Q69" s="62"/>
      <c r="R69" s="63">
        <f t="shared" si="3"/>
        <v>48279395.01118701</v>
      </c>
      <c r="S69" s="63"/>
      <c r="T69" s="64">
        <f t="shared" si="4"/>
        <v>55.699999999998525</v>
      </c>
      <c r="U69" s="64"/>
    </row>
    <row r="70" spans="2:21" x14ac:dyDescent="0.15">
      <c r="B70" s="60">
        <v>62</v>
      </c>
      <c r="C70" s="61">
        <f t="shared" si="1"/>
        <v>337204559.6502552</v>
      </c>
      <c r="D70" s="61"/>
      <c r="E70" s="60">
        <v>2014</v>
      </c>
      <c r="F70" s="8">
        <v>42589</v>
      </c>
      <c r="G70" s="60" t="s">
        <v>4</v>
      </c>
      <c r="H70" s="62">
        <v>1.33751</v>
      </c>
      <c r="I70" s="62"/>
      <c r="J70" s="60">
        <v>11</v>
      </c>
      <c r="K70" s="61">
        <f t="shared" si="0"/>
        <v>10116136.789507655</v>
      </c>
      <c r="L70" s="61"/>
      <c r="M70" s="6">
        <f t="shared" si="2"/>
        <v>919.64879904615054</v>
      </c>
      <c r="N70" s="60">
        <v>2014</v>
      </c>
      <c r="O70" s="8">
        <v>42589</v>
      </c>
      <c r="P70" s="62">
        <v>1.3364100000000001</v>
      </c>
      <c r="Q70" s="62"/>
      <c r="R70" s="63">
        <f t="shared" si="3"/>
        <v>-10116136.789506542</v>
      </c>
      <c r="S70" s="63"/>
      <c r="T70" s="64">
        <f t="shared" si="4"/>
        <v>-11</v>
      </c>
      <c r="U70" s="64"/>
    </row>
    <row r="71" spans="2:21" x14ac:dyDescent="0.15">
      <c r="B71" s="60">
        <v>63</v>
      </c>
      <c r="C71" s="61">
        <f t="shared" si="1"/>
        <v>327088422.86074865</v>
      </c>
      <c r="D71" s="61"/>
      <c r="E71" s="60">
        <v>2014</v>
      </c>
      <c r="F71" s="8">
        <v>42590</v>
      </c>
      <c r="G71" s="60" t="s">
        <v>4</v>
      </c>
      <c r="H71" s="62">
        <v>1.33962</v>
      </c>
      <c r="I71" s="62"/>
      <c r="J71" s="60">
        <v>10</v>
      </c>
      <c r="K71" s="61">
        <f t="shared" si="0"/>
        <v>9812652.6858224589</v>
      </c>
      <c r="L71" s="61"/>
      <c r="M71" s="6">
        <f t="shared" si="2"/>
        <v>981.26526858224588</v>
      </c>
      <c r="N71" s="60">
        <v>2014</v>
      </c>
      <c r="O71" s="8">
        <v>42593</v>
      </c>
      <c r="P71" s="62">
        <v>1.3385400000000001</v>
      </c>
      <c r="Q71" s="62"/>
      <c r="R71" s="63">
        <f t="shared" si="3"/>
        <v>-10597664.900687959</v>
      </c>
      <c r="S71" s="63"/>
      <c r="T71" s="64">
        <f t="shared" si="4"/>
        <v>-10</v>
      </c>
      <c r="U71" s="64"/>
    </row>
    <row r="72" spans="2:21" x14ac:dyDescent="0.15">
      <c r="B72" s="60">
        <v>64</v>
      </c>
      <c r="C72" s="61">
        <f t="shared" si="1"/>
        <v>316490757.96006072</v>
      </c>
      <c r="D72" s="61"/>
      <c r="E72" s="60">
        <v>2014</v>
      </c>
      <c r="F72" s="8">
        <v>42600</v>
      </c>
      <c r="G72" s="60" t="s">
        <v>3</v>
      </c>
      <c r="H72" s="62">
        <v>1.3387100000000001</v>
      </c>
      <c r="I72" s="62"/>
      <c r="J72" s="60">
        <v>4</v>
      </c>
      <c r="K72" s="61">
        <f t="shared" si="0"/>
        <v>9494722.7388018202</v>
      </c>
      <c r="L72" s="61"/>
      <c r="M72" s="6">
        <f t="shared" si="2"/>
        <v>2373.680684700455</v>
      </c>
      <c r="N72" s="60">
        <v>2014</v>
      </c>
      <c r="O72" s="8">
        <v>42606</v>
      </c>
      <c r="P72" s="62">
        <v>1.3258700000000001</v>
      </c>
      <c r="Q72" s="62"/>
      <c r="R72" s="63">
        <f t="shared" si="3"/>
        <v>304780599.91553754</v>
      </c>
      <c r="S72" s="63"/>
      <c r="T72" s="64">
        <f t="shared" si="4"/>
        <v>128.39999999999964</v>
      </c>
      <c r="U72" s="64"/>
    </row>
    <row r="73" spans="2:21" x14ac:dyDescent="0.15">
      <c r="B73" s="60">
        <v>65</v>
      </c>
      <c r="C73" s="61">
        <f t="shared" si="1"/>
        <v>621271357.87559819</v>
      </c>
      <c r="D73" s="61"/>
      <c r="E73" s="60">
        <v>2014</v>
      </c>
      <c r="F73" s="8">
        <v>42609</v>
      </c>
      <c r="G73" s="60" t="s">
        <v>3</v>
      </c>
      <c r="H73" s="62">
        <v>1.31874</v>
      </c>
      <c r="I73" s="62"/>
      <c r="J73" s="60">
        <v>9</v>
      </c>
      <c r="K73" s="61">
        <f t="shared" ref="K73:K108" si="5">IF(F73="","",C73*0.03)</f>
        <v>18638140.736267947</v>
      </c>
      <c r="L73" s="61"/>
      <c r="M73" s="6">
        <f t="shared" si="2"/>
        <v>2070.904526251994</v>
      </c>
      <c r="N73" s="60">
        <v>2014</v>
      </c>
      <c r="O73" s="8">
        <v>42609</v>
      </c>
      <c r="P73" s="62">
        <v>1.3196600000000001</v>
      </c>
      <c r="Q73" s="62"/>
      <c r="R73" s="63">
        <f t="shared" si="3"/>
        <v>-19052321.641519006</v>
      </c>
      <c r="S73" s="63"/>
      <c r="T73" s="64">
        <f t="shared" si="4"/>
        <v>-9</v>
      </c>
      <c r="U73" s="64"/>
    </row>
    <row r="74" spans="2:21" x14ac:dyDescent="0.15">
      <c r="B74" s="60">
        <v>66</v>
      </c>
      <c r="C74" s="61">
        <f t="shared" ref="C74:C108" si="6">IF(R73="","",C73+R73)</f>
        <v>602219036.23407924</v>
      </c>
      <c r="D74" s="61"/>
      <c r="E74" s="60">
        <v>2014</v>
      </c>
      <c r="F74" s="8">
        <v>42611</v>
      </c>
      <c r="G74" s="60" t="s">
        <v>3</v>
      </c>
      <c r="H74" s="62">
        <v>1.31731</v>
      </c>
      <c r="I74" s="62"/>
      <c r="J74" s="60">
        <v>5</v>
      </c>
      <c r="K74" s="61">
        <f t="shared" si="5"/>
        <v>18066571.087022375</v>
      </c>
      <c r="L74" s="61"/>
      <c r="M74" s="6">
        <f t="shared" ref="M74:M108" si="7">IF(J74="","",(K74/J74)/1000)</f>
        <v>3613.3142174044751</v>
      </c>
      <c r="N74" s="60">
        <v>2014</v>
      </c>
      <c r="O74" s="8">
        <v>42611</v>
      </c>
      <c r="P74" s="62">
        <v>1.31785</v>
      </c>
      <c r="Q74" s="62"/>
      <c r="R74" s="63">
        <f t="shared" ref="R74:R108" si="8">IF(O74="","",(IF(G74="売",H74-P74,P74-H74))*M74*10000000)</f>
        <v>-19511896.77398362</v>
      </c>
      <c r="S74" s="63"/>
      <c r="T74" s="64">
        <f t="shared" ref="T74:T108" si="9">IF(O74="","",IF(R74&lt;0,J74*(-1),IF(G74="買",(P74-H74)*10000,(H74-P74)*10000)))</f>
        <v>-5</v>
      </c>
      <c r="U74" s="64"/>
    </row>
    <row r="75" spans="2:21" x14ac:dyDescent="0.15">
      <c r="B75" s="60">
        <v>67</v>
      </c>
      <c r="C75" s="61">
        <f t="shared" si="6"/>
        <v>582707139.46009564</v>
      </c>
      <c r="D75" s="61"/>
      <c r="E75" s="60">
        <v>2014</v>
      </c>
      <c r="F75" s="8">
        <v>42611</v>
      </c>
      <c r="G75" s="60" t="s">
        <v>3</v>
      </c>
      <c r="H75" s="62">
        <v>1.3168599999999999</v>
      </c>
      <c r="I75" s="62"/>
      <c r="J75" s="60">
        <v>20</v>
      </c>
      <c r="K75" s="61">
        <f t="shared" si="5"/>
        <v>17481214.183802869</v>
      </c>
      <c r="L75" s="61"/>
      <c r="M75" s="6">
        <f t="shared" si="7"/>
        <v>874.06070919014348</v>
      </c>
      <c r="N75" s="60">
        <v>2014</v>
      </c>
      <c r="O75" s="8">
        <v>42617</v>
      </c>
      <c r="P75" s="62">
        <v>1.3088500000000001</v>
      </c>
      <c r="Q75" s="62"/>
      <c r="R75" s="63">
        <f t="shared" si="8"/>
        <v>70012262.806129187</v>
      </c>
      <c r="S75" s="63"/>
      <c r="T75" s="64">
        <f t="shared" si="9"/>
        <v>80.099999999998502</v>
      </c>
      <c r="U75" s="64"/>
    </row>
    <row r="76" spans="2:21" x14ac:dyDescent="0.15">
      <c r="B76" s="60">
        <v>68</v>
      </c>
      <c r="C76" s="61">
        <f t="shared" si="6"/>
        <v>652719402.26622486</v>
      </c>
      <c r="D76" s="61"/>
      <c r="E76" s="60">
        <v>2014</v>
      </c>
      <c r="F76" s="8">
        <v>42643</v>
      </c>
      <c r="G76" s="60" t="s">
        <v>3</v>
      </c>
      <c r="H76" s="62">
        <v>1.26861</v>
      </c>
      <c r="I76" s="62"/>
      <c r="J76" s="60">
        <v>15</v>
      </c>
      <c r="K76" s="61">
        <f t="shared" si="5"/>
        <v>19581582.067986745</v>
      </c>
      <c r="L76" s="61"/>
      <c r="M76" s="6">
        <f t="shared" si="7"/>
        <v>1305.4388045324497</v>
      </c>
      <c r="N76" s="60">
        <v>2014</v>
      </c>
      <c r="O76" s="8">
        <v>42646</v>
      </c>
      <c r="P76" s="62">
        <v>1.26129</v>
      </c>
      <c r="Q76" s="62"/>
      <c r="R76" s="63">
        <f t="shared" si="8"/>
        <v>95558120.491775215</v>
      </c>
      <c r="S76" s="63"/>
      <c r="T76" s="64">
        <f t="shared" si="9"/>
        <v>73.199999999999932</v>
      </c>
      <c r="U76" s="64"/>
    </row>
    <row r="77" spans="2:21" x14ac:dyDescent="0.15">
      <c r="B77" s="60">
        <v>69</v>
      </c>
      <c r="C77" s="61">
        <f t="shared" si="6"/>
        <v>748277522.75800014</v>
      </c>
      <c r="D77" s="61"/>
      <c r="E77" s="60">
        <v>2014</v>
      </c>
      <c r="F77" s="8">
        <v>42656</v>
      </c>
      <c r="G77" s="60" t="s">
        <v>4</v>
      </c>
      <c r="H77" s="62">
        <v>1.26708</v>
      </c>
      <c r="I77" s="62"/>
      <c r="J77" s="60">
        <v>20</v>
      </c>
      <c r="K77" s="61">
        <f t="shared" si="5"/>
        <v>22448325.682740003</v>
      </c>
      <c r="L77" s="61"/>
      <c r="M77" s="6">
        <f t="shared" si="7"/>
        <v>1122.416284137</v>
      </c>
      <c r="N77" s="60">
        <v>2014</v>
      </c>
      <c r="O77" s="8">
        <v>42657</v>
      </c>
      <c r="P77" s="62">
        <v>1.2663500000000001</v>
      </c>
      <c r="Q77" s="62"/>
      <c r="R77" s="63">
        <f t="shared" si="8"/>
        <v>-8193638.874198949</v>
      </c>
      <c r="S77" s="63"/>
      <c r="T77" s="64">
        <f t="shared" si="9"/>
        <v>-20</v>
      </c>
      <c r="U77" s="64"/>
    </row>
    <row r="78" spans="2:21" x14ac:dyDescent="0.15">
      <c r="B78" s="60">
        <v>70</v>
      </c>
      <c r="C78" s="61">
        <f t="shared" si="6"/>
        <v>740083883.88380122</v>
      </c>
      <c r="D78" s="61"/>
      <c r="E78" s="60">
        <v>2014</v>
      </c>
      <c r="F78" s="8">
        <v>42694</v>
      </c>
      <c r="G78" s="60" t="s">
        <v>4</v>
      </c>
      <c r="H78" s="62">
        <v>1.2541800000000001</v>
      </c>
      <c r="I78" s="62"/>
      <c r="J78" s="60">
        <v>18</v>
      </c>
      <c r="K78" s="61">
        <f t="shared" si="5"/>
        <v>22202516.516514037</v>
      </c>
      <c r="L78" s="61"/>
      <c r="M78" s="6">
        <f t="shared" si="7"/>
        <v>1233.4731398063354</v>
      </c>
      <c r="N78" s="60">
        <v>2014</v>
      </c>
      <c r="O78" s="8">
        <v>42694</v>
      </c>
      <c r="P78" s="62">
        <v>1.25234</v>
      </c>
      <c r="Q78" s="62"/>
      <c r="R78" s="63">
        <f t="shared" si="8"/>
        <v>-22695905.77243736</v>
      </c>
      <c r="S78" s="63"/>
      <c r="T78" s="64">
        <f t="shared" si="9"/>
        <v>-18</v>
      </c>
      <c r="U78" s="64"/>
    </row>
    <row r="79" spans="2:21" x14ac:dyDescent="0.15">
      <c r="B79" s="60">
        <v>71</v>
      </c>
      <c r="C79" s="61">
        <f t="shared" si="6"/>
        <v>717387978.11136389</v>
      </c>
      <c r="D79" s="61"/>
      <c r="E79" s="60">
        <v>2014</v>
      </c>
      <c r="F79" s="8">
        <v>42719</v>
      </c>
      <c r="G79" s="60" t="s">
        <v>3</v>
      </c>
      <c r="H79" s="62">
        <v>1.2447900000000001</v>
      </c>
      <c r="I79" s="62"/>
      <c r="J79" s="60">
        <v>24</v>
      </c>
      <c r="K79" s="61">
        <f t="shared" si="5"/>
        <v>21521639.343340915</v>
      </c>
      <c r="L79" s="61"/>
      <c r="M79" s="6">
        <f t="shared" si="7"/>
        <v>896.73497263920478</v>
      </c>
      <c r="N79" s="60">
        <v>2014</v>
      </c>
      <c r="O79" s="8">
        <v>42720</v>
      </c>
      <c r="P79" s="62">
        <v>1.24719</v>
      </c>
      <c r="Q79" s="62"/>
      <c r="R79" s="63">
        <f t="shared" si="8"/>
        <v>-21521639.343340535</v>
      </c>
      <c r="S79" s="63"/>
      <c r="T79" s="64">
        <f t="shared" si="9"/>
        <v>-24</v>
      </c>
      <c r="U79" s="64"/>
    </row>
    <row r="80" spans="2:21" x14ac:dyDescent="0.15">
      <c r="B80" s="60">
        <v>72</v>
      </c>
      <c r="C80" s="61">
        <f t="shared" si="6"/>
        <v>695866338.76802337</v>
      </c>
      <c r="D80" s="61"/>
      <c r="E80" s="60">
        <v>2015</v>
      </c>
      <c r="F80" s="8">
        <v>42413</v>
      </c>
      <c r="G80" s="60" t="s">
        <v>3</v>
      </c>
      <c r="H80" s="62">
        <v>1.14202</v>
      </c>
      <c r="I80" s="62"/>
      <c r="J80" s="60">
        <v>24</v>
      </c>
      <c r="K80" s="61">
        <f t="shared" si="5"/>
        <v>20875990.163040701</v>
      </c>
      <c r="L80" s="61"/>
      <c r="M80" s="6">
        <f t="shared" si="7"/>
        <v>869.83292346002918</v>
      </c>
      <c r="N80" s="60">
        <v>2015</v>
      </c>
      <c r="O80" s="8">
        <v>42417</v>
      </c>
      <c r="P80" s="62">
        <v>1.13235</v>
      </c>
      <c r="Q80" s="62"/>
      <c r="R80" s="63">
        <f t="shared" si="8"/>
        <v>84112843.698585406</v>
      </c>
      <c r="S80" s="63"/>
      <c r="T80" s="64">
        <f t="shared" si="9"/>
        <v>96.700000000000671</v>
      </c>
      <c r="U80" s="64"/>
    </row>
    <row r="81" spans="2:21" x14ac:dyDescent="0.15">
      <c r="B81" s="60">
        <v>73</v>
      </c>
      <c r="C81" s="61">
        <f t="shared" si="6"/>
        <v>779979182.46660876</v>
      </c>
      <c r="D81" s="61"/>
      <c r="E81" s="60">
        <v>2015</v>
      </c>
      <c r="F81" s="8">
        <v>42434</v>
      </c>
      <c r="G81" s="60" t="s">
        <v>3</v>
      </c>
      <c r="H81" s="62">
        <v>1.10263</v>
      </c>
      <c r="I81" s="62"/>
      <c r="J81" s="60">
        <v>87</v>
      </c>
      <c r="K81" s="61">
        <f t="shared" si="5"/>
        <v>23399375.473998263</v>
      </c>
      <c r="L81" s="61"/>
      <c r="M81" s="6">
        <f t="shared" si="7"/>
        <v>268.95833878158925</v>
      </c>
      <c r="N81" s="60">
        <v>2015</v>
      </c>
      <c r="O81" s="8">
        <v>42442</v>
      </c>
      <c r="P81" s="62">
        <v>1.06365</v>
      </c>
      <c r="Q81" s="62"/>
      <c r="R81" s="63">
        <f t="shared" si="8"/>
        <v>104839960.45706354</v>
      </c>
      <c r="S81" s="63"/>
      <c r="T81" s="64">
        <f t="shared" si="9"/>
        <v>389.80000000000013</v>
      </c>
      <c r="U81" s="64"/>
    </row>
    <row r="82" spans="2:21" x14ac:dyDescent="0.15">
      <c r="B82" s="60">
        <v>74</v>
      </c>
      <c r="C82" s="61">
        <f t="shared" si="6"/>
        <v>884819142.92367232</v>
      </c>
      <c r="D82" s="61"/>
      <c r="E82" s="60">
        <v>2015</v>
      </c>
      <c r="F82" s="8">
        <v>42442</v>
      </c>
      <c r="G82" s="60" t="s">
        <v>3</v>
      </c>
      <c r="H82" s="62">
        <v>1.0602</v>
      </c>
      <c r="I82" s="62"/>
      <c r="J82" s="60">
        <v>31</v>
      </c>
      <c r="K82" s="61">
        <f t="shared" si="5"/>
        <v>26544574.287710167</v>
      </c>
      <c r="L82" s="61"/>
      <c r="M82" s="6">
        <f t="shared" si="7"/>
        <v>856.27658992613442</v>
      </c>
      <c r="N82" s="60">
        <v>2015</v>
      </c>
      <c r="O82" s="8">
        <v>42446</v>
      </c>
      <c r="P82" s="62">
        <v>1.0633699999999999</v>
      </c>
      <c r="Q82" s="62"/>
      <c r="R82" s="63">
        <f t="shared" si="8"/>
        <v>-27143967.900657561</v>
      </c>
      <c r="S82" s="63"/>
      <c r="T82" s="64">
        <f t="shared" si="9"/>
        <v>-31</v>
      </c>
      <c r="U82" s="64"/>
    </row>
    <row r="83" spans="2:21" x14ac:dyDescent="0.15">
      <c r="B83" s="60">
        <v>75</v>
      </c>
      <c r="C83" s="61">
        <f t="shared" si="6"/>
        <v>857675175.02301478</v>
      </c>
      <c r="D83" s="61"/>
      <c r="E83" s="60">
        <v>2015</v>
      </c>
      <c r="F83" s="8">
        <v>42447</v>
      </c>
      <c r="G83" s="60" t="s">
        <v>4</v>
      </c>
      <c r="H83" s="62">
        <v>1.05518</v>
      </c>
      <c r="I83" s="62"/>
      <c r="J83" s="60">
        <v>29</v>
      </c>
      <c r="K83" s="61">
        <f t="shared" si="5"/>
        <v>25730255.250690442</v>
      </c>
      <c r="L83" s="61"/>
      <c r="M83" s="6">
        <f t="shared" si="7"/>
        <v>887.2501810582911</v>
      </c>
      <c r="N83" s="60">
        <v>2015</v>
      </c>
      <c r="O83" s="8">
        <v>42448</v>
      </c>
      <c r="P83" s="62">
        <v>1.0632600000000001</v>
      </c>
      <c r="Q83" s="62"/>
      <c r="R83" s="63">
        <f t="shared" si="8"/>
        <v>71689814.629510686</v>
      </c>
      <c r="S83" s="63"/>
      <c r="T83" s="64">
        <f t="shared" si="9"/>
        <v>80.800000000000864</v>
      </c>
      <c r="U83" s="64"/>
    </row>
    <row r="84" spans="2:21" x14ac:dyDescent="0.15">
      <c r="B84" s="60">
        <v>76</v>
      </c>
      <c r="C84" s="61">
        <f t="shared" si="6"/>
        <v>929364989.65252542</v>
      </c>
      <c r="D84" s="61"/>
      <c r="E84" s="60">
        <v>2015</v>
      </c>
      <c r="F84" s="8">
        <v>42450</v>
      </c>
      <c r="G84" s="60" t="s">
        <v>4</v>
      </c>
      <c r="H84" s="62">
        <v>1.07945</v>
      </c>
      <c r="I84" s="62"/>
      <c r="J84" s="60">
        <v>41</v>
      </c>
      <c r="K84" s="61">
        <f t="shared" si="5"/>
        <v>27880949.689575762</v>
      </c>
      <c r="L84" s="61"/>
      <c r="M84" s="6">
        <f t="shared" si="7"/>
        <v>680.02316316038446</v>
      </c>
      <c r="N84" s="60">
        <v>2015</v>
      </c>
      <c r="O84" s="8">
        <v>42453</v>
      </c>
      <c r="P84" s="62">
        <v>1.09301</v>
      </c>
      <c r="Q84" s="62"/>
      <c r="R84" s="63">
        <f t="shared" si="8"/>
        <v>92211140.924548239</v>
      </c>
      <c r="S84" s="63"/>
      <c r="T84" s="64">
        <f t="shared" si="9"/>
        <v>135.60000000000016</v>
      </c>
      <c r="U84" s="64"/>
    </row>
    <row r="85" spans="2:21" x14ac:dyDescent="0.15">
      <c r="B85" s="60">
        <v>77</v>
      </c>
      <c r="C85" s="61">
        <f t="shared" si="6"/>
        <v>1021576130.5770737</v>
      </c>
      <c r="D85" s="61"/>
      <c r="E85" s="60">
        <v>2015</v>
      </c>
      <c r="F85" s="8">
        <v>42467</v>
      </c>
      <c r="G85" s="60" t="s">
        <v>3</v>
      </c>
      <c r="H85" s="62">
        <v>1.0916399999999999</v>
      </c>
      <c r="I85" s="62"/>
      <c r="J85" s="60">
        <v>23</v>
      </c>
      <c r="K85" s="61">
        <f t="shared" si="5"/>
        <v>30647283.917312209</v>
      </c>
      <c r="L85" s="61"/>
      <c r="M85" s="6">
        <f t="shared" si="7"/>
        <v>1332.490605100531</v>
      </c>
      <c r="N85" s="60">
        <v>2015</v>
      </c>
      <c r="O85" s="8">
        <v>42468</v>
      </c>
      <c r="P85" s="62">
        <v>1.08816</v>
      </c>
      <c r="Q85" s="62"/>
      <c r="R85" s="63">
        <f t="shared" si="8"/>
        <v>46370673.057497509</v>
      </c>
      <c r="S85" s="63"/>
      <c r="T85" s="64">
        <f t="shared" si="9"/>
        <v>34.799999999999272</v>
      </c>
      <c r="U85" s="64"/>
    </row>
    <row r="86" spans="2:21" x14ac:dyDescent="0.15">
      <c r="B86" s="60">
        <v>78</v>
      </c>
      <c r="C86" s="61">
        <f t="shared" si="6"/>
        <v>1067946803.6345712</v>
      </c>
      <c r="D86" s="61"/>
      <c r="E86" s="60">
        <v>2015</v>
      </c>
      <c r="F86" s="8">
        <v>42487</v>
      </c>
      <c r="G86" s="60" t="s">
        <v>4</v>
      </c>
      <c r="H86" s="62">
        <v>1.08429</v>
      </c>
      <c r="I86" s="62"/>
      <c r="J86" s="60">
        <v>24</v>
      </c>
      <c r="K86" s="61">
        <f t="shared" si="5"/>
        <v>32038404.109037135</v>
      </c>
      <c r="L86" s="61"/>
      <c r="M86" s="6">
        <f t="shared" si="7"/>
        <v>1334.933504543214</v>
      </c>
      <c r="N86" s="60">
        <v>2015</v>
      </c>
      <c r="O86" s="8">
        <v>42494</v>
      </c>
      <c r="P86" s="62">
        <v>1.1126499999999999</v>
      </c>
      <c r="Q86" s="62"/>
      <c r="R86" s="63">
        <f t="shared" si="8"/>
        <v>378587141.88845468</v>
      </c>
      <c r="S86" s="63"/>
      <c r="T86" s="64">
        <f t="shared" si="9"/>
        <v>283.5999999999994</v>
      </c>
      <c r="U86" s="64"/>
    </row>
    <row r="87" spans="2:21" x14ac:dyDescent="0.15">
      <c r="B87" s="60">
        <v>79</v>
      </c>
      <c r="C87" s="61">
        <f t="shared" si="6"/>
        <v>1446533945.523026</v>
      </c>
      <c r="D87" s="61"/>
      <c r="E87" s="60">
        <v>2015</v>
      </c>
      <c r="F87" s="8">
        <v>42494</v>
      </c>
      <c r="G87" s="60" t="s">
        <v>3</v>
      </c>
      <c r="H87" s="62">
        <v>1.1183700000000001</v>
      </c>
      <c r="I87" s="62"/>
      <c r="J87" s="60">
        <v>39</v>
      </c>
      <c r="K87" s="61">
        <f t="shared" si="5"/>
        <v>43396018.365690775</v>
      </c>
      <c r="L87" s="61"/>
      <c r="M87" s="6">
        <f t="shared" si="7"/>
        <v>1112.7184196330968</v>
      </c>
      <c r="N87" s="60">
        <v>2015</v>
      </c>
      <c r="O87" s="8">
        <v>42496</v>
      </c>
      <c r="P87" s="62">
        <v>1.12236</v>
      </c>
      <c r="Q87" s="62"/>
      <c r="R87" s="63">
        <f t="shared" si="8"/>
        <v>-44397464.943359874</v>
      </c>
      <c r="S87" s="63"/>
      <c r="T87" s="64">
        <f t="shared" si="9"/>
        <v>-39</v>
      </c>
      <c r="U87" s="64"/>
    </row>
    <row r="88" spans="2:21" x14ac:dyDescent="0.15">
      <c r="B88" s="60">
        <v>80</v>
      </c>
      <c r="C88" s="61">
        <f t="shared" si="6"/>
        <v>1402136480.5796661</v>
      </c>
      <c r="D88" s="61"/>
      <c r="E88" s="60">
        <v>2015</v>
      </c>
      <c r="F88" s="8">
        <v>42499</v>
      </c>
      <c r="G88" s="60" t="s">
        <v>3</v>
      </c>
      <c r="H88" s="62">
        <v>1.1214999999999999</v>
      </c>
      <c r="I88" s="62"/>
      <c r="J88" s="60">
        <v>21</v>
      </c>
      <c r="K88" s="61">
        <f t="shared" si="5"/>
        <v>42064094.417389981</v>
      </c>
      <c r="L88" s="61"/>
      <c r="M88" s="6">
        <f t="shared" si="7"/>
        <v>2003.0521151138084</v>
      </c>
      <c r="N88" s="60">
        <v>2015</v>
      </c>
      <c r="O88" s="8">
        <v>42502</v>
      </c>
      <c r="P88" s="62">
        <v>1.1235999999999999</v>
      </c>
      <c r="Q88" s="62"/>
      <c r="R88" s="63">
        <f t="shared" si="8"/>
        <v>-42064094.417389795</v>
      </c>
      <c r="S88" s="63"/>
      <c r="T88" s="64">
        <f t="shared" si="9"/>
        <v>-21</v>
      </c>
      <c r="U88" s="64"/>
    </row>
    <row r="89" spans="2:21" x14ac:dyDescent="0.15">
      <c r="B89" s="60">
        <v>81</v>
      </c>
      <c r="C89" s="61">
        <f t="shared" si="6"/>
        <v>1360072386.1622763</v>
      </c>
      <c r="D89" s="61"/>
      <c r="E89" s="60">
        <v>2015</v>
      </c>
      <c r="F89" s="8">
        <v>42519</v>
      </c>
      <c r="G89" s="60" t="s">
        <v>4</v>
      </c>
      <c r="H89" s="62">
        <v>1.09389</v>
      </c>
      <c r="I89" s="62"/>
      <c r="J89" s="60">
        <v>53</v>
      </c>
      <c r="K89" s="61">
        <f t="shared" si="5"/>
        <v>40802171.58486829</v>
      </c>
      <c r="L89" s="61"/>
      <c r="M89" s="6">
        <f t="shared" si="7"/>
        <v>769.85229405411872</v>
      </c>
      <c r="N89" s="60">
        <v>2015</v>
      </c>
      <c r="O89" s="8">
        <v>42523</v>
      </c>
      <c r="P89" s="62">
        <v>1.0885199999999999</v>
      </c>
      <c r="Q89" s="62"/>
      <c r="R89" s="63">
        <f t="shared" si="8"/>
        <v>-41341068.190706924</v>
      </c>
      <c r="S89" s="63"/>
      <c r="T89" s="64">
        <f t="shared" si="9"/>
        <v>-53</v>
      </c>
      <c r="U89" s="64"/>
    </row>
    <row r="90" spans="2:21" x14ac:dyDescent="0.15">
      <c r="B90" s="60">
        <v>82</v>
      </c>
      <c r="C90" s="61">
        <f t="shared" si="6"/>
        <v>1318731317.9715693</v>
      </c>
      <c r="D90" s="61"/>
      <c r="E90" s="60">
        <v>2015</v>
      </c>
      <c r="F90" s="8">
        <v>42532</v>
      </c>
      <c r="G90" s="60" t="s">
        <v>3</v>
      </c>
      <c r="H90" s="62">
        <v>1.1291500000000001</v>
      </c>
      <c r="I90" s="62"/>
      <c r="J90" s="60">
        <v>38</v>
      </c>
      <c r="K90" s="61">
        <f t="shared" si="5"/>
        <v>39561939.539147079</v>
      </c>
      <c r="L90" s="61"/>
      <c r="M90" s="6">
        <f t="shared" si="7"/>
        <v>1041.1036720828179</v>
      </c>
      <c r="N90" s="60">
        <v>2015</v>
      </c>
      <c r="O90" s="8">
        <v>42533</v>
      </c>
      <c r="P90" s="62">
        <v>1.12615</v>
      </c>
      <c r="Q90" s="62"/>
      <c r="R90" s="63">
        <f t="shared" si="8"/>
        <v>31233110.162485719</v>
      </c>
      <c r="S90" s="63"/>
      <c r="T90" s="64">
        <f t="shared" si="9"/>
        <v>30.000000000001137</v>
      </c>
      <c r="U90" s="64"/>
    </row>
    <row r="91" spans="2:21" x14ac:dyDescent="0.15">
      <c r="B91" s="60">
        <v>83</v>
      </c>
      <c r="C91" s="61">
        <f t="shared" si="6"/>
        <v>1349964428.1340551</v>
      </c>
      <c r="D91" s="61"/>
      <c r="E91" s="60">
        <v>2015</v>
      </c>
      <c r="F91" s="8">
        <v>42567</v>
      </c>
      <c r="G91" s="60" t="s">
        <v>3</v>
      </c>
      <c r="H91" s="62">
        <v>1.09171</v>
      </c>
      <c r="I91" s="62"/>
      <c r="J91" s="60">
        <v>36</v>
      </c>
      <c r="K91" s="61">
        <f t="shared" si="5"/>
        <v>40498932.844021656</v>
      </c>
      <c r="L91" s="61"/>
      <c r="M91" s="6">
        <f t="shared" si="7"/>
        <v>1124.9703567783793</v>
      </c>
      <c r="N91" s="60">
        <v>2015</v>
      </c>
      <c r="O91" s="8">
        <v>42572</v>
      </c>
      <c r="P91" s="62">
        <v>1.0893999999999999</v>
      </c>
      <c r="Q91" s="62"/>
      <c r="R91" s="63">
        <f t="shared" si="8"/>
        <v>25986815.241580948</v>
      </c>
      <c r="S91" s="63"/>
      <c r="T91" s="64">
        <f t="shared" si="9"/>
        <v>23.100000000000342</v>
      </c>
      <c r="U91" s="64"/>
    </row>
    <row r="92" spans="2:21" x14ac:dyDescent="0.15">
      <c r="B92" s="60">
        <v>84</v>
      </c>
      <c r="C92" s="61">
        <f t="shared" si="6"/>
        <v>1375951243.3756361</v>
      </c>
      <c r="D92" s="61"/>
      <c r="E92" s="60">
        <v>2015</v>
      </c>
      <c r="F92" s="8">
        <v>42595</v>
      </c>
      <c r="G92" s="60" t="s">
        <v>3</v>
      </c>
      <c r="H92" s="62">
        <v>1.11368</v>
      </c>
      <c r="I92" s="62"/>
      <c r="J92" s="60">
        <v>51</v>
      </c>
      <c r="K92" s="61">
        <f t="shared" si="5"/>
        <v>41278537.301269084</v>
      </c>
      <c r="L92" s="61"/>
      <c r="M92" s="6">
        <f t="shared" si="7"/>
        <v>809.38308433860948</v>
      </c>
      <c r="N92" s="60">
        <v>2015</v>
      </c>
      <c r="O92" s="8">
        <v>42596</v>
      </c>
      <c r="P92" s="62">
        <v>1.11879</v>
      </c>
      <c r="Q92" s="62"/>
      <c r="R92" s="63">
        <f t="shared" si="8"/>
        <v>-41359475.60970252</v>
      </c>
      <c r="S92" s="63"/>
      <c r="T92" s="64">
        <f t="shared" si="9"/>
        <v>-51</v>
      </c>
      <c r="U92" s="64"/>
    </row>
    <row r="93" spans="2:21" x14ac:dyDescent="0.15">
      <c r="B93" s="60">
        <v>85</v>
      </c>
      <c r="C93" s="61">
        <f t="shared" si="6"/>
        <v>1334591767.7659335</v>
      </c>
      <c r="D93" s="61"/>
      <c r="E93" s="60">
        <v>2015</v>
      </c>
      <c r="F93" s="8">
        <v>42601</v>
      </c>
      <c r="G93" s="60" t="s">
        <v>4</v>
      </c>
      <c r="H93" s="62">
        <v>1.10402</v>
      </c>
      <c r="I93" s="62"/>
      <c r="J93" s="60">
        <v>18</v>
      </c>
      <c r="K93" s="61">
        <f t="shared" si="5"/>
        <v>40037753.032978006</v>
      </c>
      <c r="L93" s="61"/>
      <c r="M93" s="6">
        <f t="shared" si="7"/>
        <v>2224.3196129432226</v>
      </c>
      <c r="N93" s="60">
        <v>2015</v>
      </c>
      <c r="O93" s="8">
        <v>42602</v>
      </c>
      <c r="P93" s="62">
        <v>1.1112</v>
      </c>
      <c r="Q93" s="62"/>
      <c r="R93" s="63">
        <f t="shared" si="8"/>
        <v>159706148.20932257</v>
      </c>
      <c r="S93" s="63"/>
      <c r="T93" s="64">
        <f t="shared" si="9"/>
        <v>71.799999999999642</v>
      </c>
      <c r="U93" s="64"/>
    </row>
    <row r="94" spans="2:21" x14ac:dyDescent="0.15">
      <c r="B94" s="60">
        <v>86</v>
      </c>
      <c r="C94" s="61">
        <f t="shared" si="6"/>
        <v>1494297915.975256</v>
      </c>
      <c r="D94" s="61"/>
      <c r="E94" s="60">
        <v>2015</v>
      </c>
      <c r="F94" s="8">
        <v>42603</v>
      </c>
      <c r="G94" s="60" t="s">
        <v>4</v>
      </c>
      <c r="H94" s="62">
        <v>1.1270899999999999</v>
      </c>
      <c r="I94" s="62"/>
      <c r="J94" s="60">
        <v>27</v>
      </c>
      <c r="K94" s="61">
        <f t="shared" si="5"/>
        <v>44828937.47925768</v>
      </c>
      <c r="L94" s="61"/>
      <c r="M94" s="6">
        <f t="shared" si="7"/>
        <v>1660.3310177502844</v>
      </c>
      <c r="N94" s="60">
        <v>2015</v>
      </c>
      <c r="O94" s="8">
        <v>42607</v>
      </c>
      <c r="P94" s="62">
        <v>1.15323</v>
      </c>
      <c r="Q94" s="62"/>
      <c r="R94" s="63">
        <f t="shared" si="8"/>
        <v>434010528.03992522</v>
      </c>
      <c r="S94" s="63"/>
      <c r="T94" s="64">
        <f t="shared" si="9"/>
        <v>261.40000000000055</v>
      </c>
      <c r="U94" s="64"/>
    </row>
    <row r="95" spans="2:21" x14ac:dyDescent="0.15">
      <c r="B95" s="60">
        <v>87</v>
      </c>
      <c r="C95" s="61">
        <f t="shared" si="6"/>
        <v>1928308444.0151811</v>
      </c>
      <c r="D95" s="61"/>
      <c r="E95" s="60">
        <v>2015</v>
      </c>
      <c r="F95" s="8">
        <v>42608</v>
      </c>
      <c r="G95" s="60" t="s">
        <v>3</v>
      </c>
      <c r="H95" s="62">
        <v>1.13656</v>
      </c>
      <c r="I95" s="62"/>
      <c r="J95" s="60">
        <v>30</v>
      </c>
      <c r="K95" s="61">
        <f t="shared" ref="K95" si="10">IF(F95="","",C95*0.03)</f>
        <v>57849253.320455432</v>
      </c>
      <c r="L95" s="61"/>
      <c r="M95" s="6">
        <f t="shared" si="7"/>
        <v>1928.3084440151811</v>
      </c>
      <c r="N95" s="60">
        <v>2015</v>
      </c>
      <c r="O95" s="8">
        <v>42614</v>
      </c>
      <c r="P95" s="62">
        <v>1.13076</v>
      </c>
      <c r="Q95" s="62"/>
      <c r="R95" s="63">
        <f t="shared" si="8"/>
        <v>111841889.75288104</v>
      </c>
      <c r="S95" s="63"/>
      <c r="T95" s="64">
        <f t="shared" si="9"/>
        <v>58.00000000000027</v>
      </c>
      <c r="U95" s="64"/>
    </row>
    <row r="96" spans="2:21" x14ac:dyDescent="0.15">
      <c r="B96" s="60">
        <v>88</v>
      </c>
      <c r="C96" s="61">
        <f t="shared" si="6"/>
        <v>2040150333.7680621</v>
      </c>
      <c r="D96" s="61"/>
      <c r="E96" s="60">
        <v>2015</v>
      </c>
      <c r="F96" s="8">
        <v>42631</v>
      </c>
      <c r="G96" s="60" t="s">
        <v>4</v>
      </c>
      <c r="H96" s="62">
        <v>1.13131</v>
      </c>
      <c r="I96" s="62"/>
      <c r="J96" s="60">
        <v>9</v>
      </c>
      <c r="K96" s="61">
        <f t="shared" si="5"/>
        <v>61204510.013041861</v>
      </c>
      <c r="L96" s="61"/>
      <c r="M96" s="6">
        <f t="shared" si="7"/>
        <v>6800.5011125602068</v>
      </c>
      <c r="N96" s="60">
        <v>2015</v>
      </c>
      <c r="O96" s="8">
        <v>42631</v>
      </c>
      <c r="P96" s="62">
        <v>1.13937</v>
      </c>
      <c r="Q96" s="62"/>
      <c r="R96" s="63">
        <f t="shared" si="8"/>
        <v>548120389.67234969</v>
      </c>
      <c r="S96" s="63"/>
      <c r="T96" s="64">
        <f t="shared" si="9"/>
        <v>80.599999999999568</v>
      </c>
      <c r="U96" s="64"/>
    </row>
    <row r="97" spans="2:21" x14ac:dyDescent="0.15">
      <c r="B97" s="60">
        <v>89</v>
      </c>
      <c r="C97" s="61">
        <f t="shared" si="6"/>
        <v>2588270723.4404116</v>
      </c>
      <c r="D97" s="61"/>
      <c r="E97" s="60">
        <v>2015</v>
      </c>
      <c r="F97" s="8">
        <v>42656</v>
      </c>
      <c r="G97" s="60" t="s">
        <v>4</v>
      </c>
      <c r="H97" s="62">
        <v>1.13748</v>
      </c>
      <c r="I97" s="62"/>
      <c r="J97" s="60">
        <v>20</v>
      </c>
      <c r="K97" s="61">
        <f t="shared" si="5"/>
        <v>77648121.703212351</v>
      </c>
      <c r="L97" s="61"/>
      <c r="M97" s="6">
        <f t="shared" si="7"/>
        <v>3882.4060851606177</v>
      </c>
      <c r="N97" s="60">
        <v>2015</v>
      </c>
      <c r="O97" s="8">
        <v>42658</v>
      </c>
      <c r="P97" s="62">
        <v>1.1438999999999999</v>
      </c>
      <c r="Q97" s="62"/>
      <c r="R97" s="63">
        <f t="shared" si="8"/>
        <v>249250470.66730663</v>
      </c>
      <c r="S97" s="63"/>
      <c r="T97" s="64">
        <f t="shared" si="9"/>
        <v>64.19999999999871</v>
      </c>
      <c r="U97" s="64"/>
    </row>
    <row r="98" spans="2:21" x14ac:dyDescent="0.15">
      <c r="B98" s="60">
        <v>90</v>
      </c>
      <c r="C98" s="61">
        <f t="shared" si="6"/>
        <v>2837521194.107718</v>
      </c>
      <c r="D98" s="61"/>
      <c r="E98" s="60">
        <v>2015</v>
      </c>
      <c r="F98" s="8">
        <v>42672</v>
      </c>
      <c r="G98" s="60" t="s">
        <v>3</v>
      </c>
      <c r="H98" s="62">
        <v>1.1062399999999999</v>
      </c>
      <c r="I98" s="62"/>
      <c r="J98" s="60">
        <v>32</v>
      </c>
      <c r="K98" s="61">
        <f t="shared" si="5"/>
        <v>85125635.823231533</v>
      </c>
      <c r="L98" s="61"/>
      <c r="M98" s="6">
        <f t="shared" si="7"/>
        <v>2660.1761194759856</v>
      </c>
      <c r="N98" s="60">
        <v>2015</v>
      </c>
      <c r="O98" s="8">
        <v>42672</v>
      </c>
      <c r="P98" s="62">
        <v>1.09301</v>
      </c>
      <c r="Q98" s="62"/>
      <c r="R98" s="63">
        <f t="shared" si="8"/>
        <v>351941300.60666901</v>
      </c>
      <c r="S98" s="63"/>
      <c r="T98" s="64">
        <f t="shared" si="9"/>
        <v>132.29999999999853</v>
      </c>
      <c r="U98" s="64"/>
    </row>
    <row r="99" spans="2:21" x14ac:dyDescent="0.15">
      <c r="B99" s="60">
        <v>91</v>
      </c>
      <c r="C99" s="61">
        <f t="shared" si="6"/>
        <v>3189462494.7143869</v>
      </c>
      <c r="D99" s="61"/>
      <c r="E99" s="60">
        <v>2015</v>
      </c>
      <c r="F99" s="8">
        <v>42687</v>
      </c>
      <c r="G99" s="60" t="s">
        <v>3</v>
      </c>
      <c r="H99" s="62">
        <v>1.07718</v>
      </c>
      <c r="I99" s="62"/>
      <c r="J99" s="60">
        <v>35</v>
      </c>
      <c r="K99" s="61">
        <f t="shared" si="5"/>
        <v>95683874.841431603</v>
      </c>
      <c r="L99" s="61"/>
      <c r="M99" s="6">
        <f t="shared" si="7"/>
        <v>2733.8249954694743</v>
      </c>
      <c r="N99" s="60">
        <v>2015</v>
      </c>
      <c r="O99" s="8">
        <v>42693</v>
      </c>
      <c r="P99" s="62">
        <v>1.06365</v>
      </c>
      <c r="Q99" s="62"/>
      <c r="R99" s="63">
        <f t="shared" si="8"/>
        <v>369886521.88702106</v>
      </c>
      <c r="S99" s="63"/>
      <c r="T99" s="64">
        <f t="shared" si="9"/>
        <v>135.30000000000041</v>
      </c>
      <c r="U99" s="64"/>
    </row>
    <row r="100" spans="2:21" x14ac:dyDescent="0.15">
      <c r="B100" s="60">
        <v>92</v>
      </c>
      <c r="C100" s="61">
        <f t="shared" si="6"/>
        <v>3559349016.601408</v>
      </c>
      <c r="D100" s="61"/>
      <c r="E100" s="60">
        <v>2015</v>
      </c>
      <c r="F100" s="8">
        <v>42694</v>
      </c>
      <c r="G100" s="60" t="s">
        <v>3</v>
      </c>
      <c r="H100" s="62">
        <v>1.0680499999999999</v>
      </c>
      <c r="I100" s="62"/>
      <c r="J100" s="60">
        <v>26</v>
      </c>
      <c r="K100" s="61">
        <f t="shared" si="5"/>
        <v>106780470.49804224</v>
      </c>
      <c r="L100" s="61"/>
      <c r="M100" s="6">
        <f t="shared" si="7"/>
        <v>4106.9411730016245</v>
      </c>
      <c r="N100" s="60">
        <v>2015</v>
      </c>
      <c r="O100" s="8">
        <v>42701</v>
      </c>
      <c r="P100" s="62">
        <v>1.05749</v>
      </c>
      <c r="Q100" s="62"/>
      <c r="R100" s="63">
        <f t="shared" si="8"/>
        <v>433692987.86896759</v>
      </c>
      <c r="S100" s="63"/>
      <c r="T100" s="64">
        <f t="shared" si="9"/>
        <v>105.59999999999903</v>
      </c>
      <c r="U100" s="64"/>
    </row>
    <row r="101" spans="2:21" x14ac:dyDescent="0.15">
      <c r="B101" s="60">
        <v>93</v>
      </c>
      <c r="C101" s="61">
        <f t="shared" si="6"/>
        <v>3993042004.4703755</v>
      </c>
      <c r="D101" s="61"/>
      <c r="E101" s="60">
        <v>2015</v>
      </c>
      <c r="F101" s="8">
        <v>42715</v>
      </c>
      <c r="G101" s="60" t="s">
        <v>4</v>
      </c>
      <c r="H101" s="62">
        <v>1.0974699999999999</v>
      </c>
      <c r="I101" s="62"/>
      <c r="J101" s="60">
        <v>16</v>
      </c>
      <c r="K101" s="61">
        <f t="shared" si="5"/>
        <v>119791260.13411126</v>
      </c>
      <c r="L101" s="61"/>
      <c r="M101" s="6">
        <f t="shared" si="7"/>
        <v>7486.9537583819538</v>
      </c>
      <c r="N101" s="60">
        <v>2015</v>
      </c>
      <c r="O101" s="8">
        <v>42720</v>
      </c>
      <c r="P101" s="62">
        <v>1.09581</v>
      </c>
      <c r="Q101" s="62"/>
      <c r="R101" s="63">
        <f t="shared" si="8"/>
        <v>-124283432.38914005</v>
      </c>
      <c r="S101" s="63"/>
      <c r="T101" s="64">
        <f t="shared" si="9"/>
        <v>-16</v>
      </c>
      <c r="U101" s="64"/>
    </row>
    <row r="102" spans="2:21" x14ac:dyDescent="0.15">
      <c r="B102" s="60">
        <v>94</v>
      </c>
      <c r="C102" s="61">
        <f t="shared" si="6"/>
        <v>3868758572.0812354</v>
      </c>
      <c r="D102" s="61"/>
      <c r="E102" s="60">
        <v>2015</v>
      </c>
      <c r="F102" s="8">
        <v>42726</v>
      </c>
      <c r="G102" s="60" t="s">
        <v>4</v>
      </c>
      <c r="H102" s="62">
        <v>1.09202</v>
      </c>
      <c r="I102" s="62"/>
      <c r="J102" s="60">
        <v>19</v>
      </c>
      <c r="K102" s="61">
        <f t="shared" si="5"/>
        <v>116062757.16243705</v>
      </c>
      <c r="L102" s="61"/>
      <c r="M102" s="6">
        <f t="shared" si="7"/>
        <v>6108.5661664440559</v>
      </c>
      <c r="N102" s="60">
        <v>2015</v>
      </c>
      <c r="O102" s="8">
        <v>42727</v>
      </c>
      <c r="P102" s="62">
        <v>1.0966199999999999</v>
      </c>
      <c r="Q102" s="62"/>
      <c r="R102" s="63">
        <f t="shared" si="8"/>
        <v>280994043.65642273</v>
      </c>
      <c r="S102" s="63"/>
      <c r="T102" s="64">
        <f t="shared" si="9"/>
        <v>45.999999999999375</v>
      </c>
      <c r="U102" s="64"/>
    </row>
    <row r="103" spans="2:21" x14ac:dyDescent="0.15">
      <c r="B103" s="60">
        <v>95</v>
      </c>
      <c r="C103" s="61">
        <f t="shared" si="6"/>
        <v>4149752615.737658</v>
      </c>
      <c r="D103" s="61"/>
      <c r="E103" s="60">
        <v>2015</v>
      </c>
      <c r="F103" s="8">
        <v>42727</v>
      </c>
      <c r="G103" s="60" t="s">
        <v>4</v>
      </c>
      <c r="H103" s="62">
        <v>1.09477</v>
      </c>
      <c r="I103" s="62"/>
      <c r="J103" s="60">
        <v>16</v>
      </c>
      <c r="K103" s="61">
        <f t="shared" si="5"/>
        <v>124492578.47212973</v>
      </c>
      <c r="L103" s="61"/>
      <c r="M103" s="6">
        <f t="shared" si="7"/>
        <v>7780.7861545081087</v>
      </c>
      <c r="N103" s="60">
        <v>2015</v>
      </c>
      <c r="O103" s="8">
        <v>42732</v>
      </c>
      <c r="P103" s="62">
        <v>1.0966199999999999</v>
      </c>
      <c r="Q103" s="62"/>
      <c r="R103" s="63">
        <f t="shared" si="8"/>
        <v>143944543.8583928</v>
      </c>
      <c r="S103" s="63"/>
      <c r="T103" s="64">
        <f t="shared" si="9"/>
        <v>18.499999999999073</v>
      </c>
      <c r="U103" s="64"/>
    </row>
    <row r="104" spans="2:21" x14ac:dyDescent="0.15">
      <c r="B104" s="60">
        <v>96</v>
      </c>
      <c r="C104" s="61">
        <f t="shared" si="6"/>
        <v>4293697159.5960507</v>
      </c>
      <c r="D104" s="61"/>
      <c r="E104" s="60">
        <v>2016</v>
      </c>
      <c r="F104" s="8">
        <v>42401</v>
      </c>
      <c r="G104" s="60" t="s">
        <v>4</v>
      </c>
      <c r="H104" s="62">
        <v>1.0857699999999999</v>
      </c>
      <c r="I104" s="62"/>
      <c r="J104" s="60">
        <v>17</v>
      </c>
      <c r="K104" s="61">
        <f t="shared" si="5"/>
        <v>128810914.78788152</v>
      </c>
      <c r="L104" s="61"/>
      <c r="M104" s="6">
        <f t="shared" si="7"/>
        <v>7577.1126345812663</v>
      </c>
      <c r="N104" s="60">
        <v>2015</v>
      </c>
      <c r="O104" s="8">
        <v>42403</v>
      </c>
      <c r="P104" s="62">
        <v>1.09301</v>
      </c>
      <c r="Q104" s="62"/>
      <c r="R104" s="63">
        <f t="shared" si="8"/>
        <v>548582954.74369395</v>
      </c>
      <c r="S104" s="63"/>
      <c r="T104" s="64">
        <f t="shared" si="9"/>
        <v>72.400000000001356</v>
      </c>
      <c r="U104" s="64"/>
    </row>
    <row r="105" spans="2:21" x14ac:dyDescent="0.15">
      <c r="B105" s="60">
        <v>97</v>
      </c>
      <c r="C105" s="61">
        <f t="shared" si="6"/>
        <v>4842280114.3397446</v>
      </c>
      <c r="D105" s="61"/>
      <c r="E105" s="60">
        <v>2016</v>
      </c>
      <c r="F105" s="8">
        <v>42412</v>
      </c>
      <c r="G105" s="60" t="s">
        <v>3</v>
      </c>
      <c r="H105" s="62">
        <v>1.1304799999999999</v>
      </c>
      <c r="I105" s="62"/>
      <c r="J105" s="60">
        <v>27</v>
      </c>
      <c r="K105" s="61">
        <f t="shared" si="5"/>
        <v>145268403.43019232</v>
      </c>
      <c r="L105" s="61"/>
      <c r="M105" s="6">
        <f t="shared" si="7"/>
        <v>5380.311238155271</v>
      </c>
      <c r="N105" s="60">
        <v>2015</v>
      </c>
      <c r="O105" s="8">
        <v>42416</v>
      </c>
      <c r="P105" s="62">
        <v>1.11473</v>
      </c>
      <c r="Q105" s="62"/>
      <c r="R105" s="63">
        <f t="shared" si="8"/>
        <v>847399020.00945151</v>
      </c>
      <c r="S105" s="63"/>
      <c r="T105" s="64">
        <f t="shared" si="9"/>
        <v>157.49999999999932</v>
      </c>
      <c r="U105" s="64"/>
    </row>
    <row r="106" spans="2:21" x14ac:dyDescent="0.15">
      <c r="B106" s="60">
        <v>98</v>
      </c>
      <c r="C106" s="61">
        <f t="shared" si="6"/>
        <v>5689679134.3491964</v>
      </c>
      <c r="D106" s="61"/>
      <c r="E106" s="60">
        <v>2016</v>
      </c>
      <c r="F106" s="8">
        <v>42424</v>
      </c>
      <c r="G106" s="60" t="s">
        <v>3</v>
      </c>
      <c r="H106" s="62">
        <v>1.099</v>
      </c>
      <c r="I106" s="62"/>
      <c r="J106" s="60">
        <v>24</v>
      </c>
      <c r="K106" s="61">
        <f t="shared" si="5"/>
        <v>170690374.03047588</v>
      </c>
      <c r="L106" s="61"/>
      <c r="M106" s="6">
        <f t="shared" si="7"/>
        <v>7112.0989179364951</v>
      </c>
      <c r="N106" s="60">
        <v>2015</v>
      </c>
      <c r="O106" s="8">
        <v>42424</v>
      </c>
      <c r="P106" s="62">
        <v>1.11473</v>
      </c>
      <c r="Q106" s="62"/>
      <c r="R106" s="63">
        <f t="shared" si="8"/>
        <v>-1118733159.7914124</v>
      </c>
      <c r="S106" s="63"/>
      <c r="T106" s="64">
        <f t="shared" si="9"/>
        <v>-24</v>
      </c>
      <c r="U106" s="64"/>
    </row>
    <row r="107" spans="2:21" x14ac:dyDescent="0.15">
      <c r="B107" s="60">
        <v>99</v>
      </c>
      <c r="C107" s="61">
        <f t="shared" si="6"/>
        <v>4570945974.5577841</v>
      </c>
      <c r="D107" s="61"/>
      <c r="E107" s="60">
        <v>2016</v>
      </c>
      <c r="F107" s="8">
        <v>42426</v>
      </c>
      <c r="G107" s="60" t="s">
        <v>3</v>
      </c>
      <c r="H107" s="62">
        <v>1.1018300000000001</v>
      </c>
      <c r="I107" s="62"/>
      <c r="J107" s="60">
        <v>12</v>
      </c>
      <c r="K107" s="61">
        <f t="shared" si="5"/>
        <v>137128379.23673353</v>
      </c>
      <c r="L107" s="61"/>
      <c r="M107" s="6">
        <f t="shared" si="7"/>
        <v>11427.364936394461</v>
      </c>
      <c r="N107" s="60">
        <v>2015</v>
      </c>
      <c r="O107" s="8">
        <v>42430</v>
      </c>
      <c r="P107" s="62">
        <v>1.0896699999999999</v>
      </c>
      <c r="Q107" s="62"/>
      <c r="R107" s="63">
        <f t="shared" si="8"/>
        <v>1389567576.2655859</v>
      </c>
      <c r="S107" s="63"/>
      <c r="T107" s="64">
        <f t="shared" si="9"/>
        <v>121.6000000000017</v>
      </c>
      <c r="U107" s="64"/>
    </row>
    <row r="108" spans="2:21" x14ac:dyDescent="0.15">
      <c r="B108" s="60">
        <v>100</v>
      </c>
      <c r="C108" s="61">
        <f t="shared" si="6"/>
        <v>5960513550.82337</v>
      </c>
      <c r="D108" s="61"/>
      <c r="E108" s="60">
        <v>2016</v>
      </c>
      <c r="F108" s="8">
        <v>42457</v>
      </c>
      <c r="G108" s="60" t="s">
        <v>3</v>
      </c>
      <c r="H108" s="62">
        <v>1.1256200000000001</v>
      </c>
      <c r="I108" s="62"/>
      <c r="J108" s="60">
        <v>19</v>
      </c>
      <c r="K108" s="61">
        <f t="shared" si="5"/>
        <v>178815406.52470109</v>
      </c>
      <c r="L108" s="61"/>
      <c r="M108" s="6">
        <f t="shared" si="7"/>
        <v>9411.3371855105834</v>
      </c>
      <c r="N108" s="60">
        <v>2015</v>
      </c>
      <c r="O108" s="8">
        <v>42457</v>
      </c>
      <c r="P108" s="62">
        <v>1.11954</v>
      </c>
      <c r="Q108" s="62"/>
      <c r="R108" s="63">
        <f t="shared" si="8"/>
        <v>572209300.87905157</v>
      </c>
      <c r="S108" s="63"/>
      <c r="T108" s="64">
        <f t="shared" si="9"/>
        <v>60.80000000000085</v>
      </c>
      <c r="U108" s="64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9" priority="1" stopIfTrue="1" operator="equal">
      <formula>"買"</formula>
    </cfRule>
    <cfRule type="cellIs" dxfId="38" priority="2" stopIfTrue="1" operator="equal">
      <formula>"売"</formula>
    </cfRule>
  </conditionalFormatting>
  <conditionalFormatting sqref="G9:G11 G14:G45 G47:G108">
    <cfRule type="cellIs" dxfId="37" priority="7" stopIfTrue="1" operator="equal">
      <formula>"買"</formula>
    </cfRule>
    <cfRule type="cellIs" dxfId="36" priority="8" stopIfTrue="1" operator="equal">
      <formula>"売"</formula>
    </cfRule>
  </conditionalFormatting>
  <conditionalFormatting sqref="G12">
    <cfRule type="cellIs" dxfId="35" priority="5" stopIfTrue="1" operator="equal">
      <formula>"買"</formula>
    </cfRule>
    <cfRule type="cellIs" dxfId="34" priority="6" stopIfTrue="1" operator="equal">
      <formula>"売"</formula>
    </cfRule>
  </conditionalFormatting>
  <conditionalFormatting sqref="G13">
    <cfRule type="cellIs" dxfId="33" priority="3" stopIfTrue="1" operator="equal">
      <formula>"買"</formula>
    </cfRule>
    <cfRule type="cellIs" dxfId="32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2" workbookViewId="0"/>
  </sheetViews>
  <sheetFormatPr defaultRowHeight="14.25" x14ac:dyDescent="0.15"/>
  <cols>
    <col min="1" max="1" width="7.5" style="35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A22" sqref="A22:J29"/>
    </sheetView>
  </sheetViews>
  <sheetFormatPr defaultColWidth="9" defaultRowHeight="13.5" x14ac:dyDescent="0.15"/>
  <sheetData>
    <row r="1" spans="1:10" x14ac:dyDescent="0.15">
      <c r="A1" t="s">
        <v>0</v>
      </c>
    </row>
    <row r="2" spans="1:10" x14ac:dyDescent="0.15">
      <c r="A2" s="96" t="s">
        <v>65</v>
      </c>
      <c r="B2" s="97"/>
      <c r="C2" s="97"/>
      <c r="D2" s="97"/>
      <c r="E2" s="97"/>
      <c r="F2" s="97"/>
      <c r="G2" s="97"/>
      <c r="H2" s="97"/>
      <c r="I2" s="97"/>
      <c r="J2" s="97"/>
    </row>
    <row r="3" spans="1:10" x14ac:dyDescent="0.15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15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 x14ac:dyDescent="0.15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 x14ac:dyDescent="0.15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 x14ac:dyDescent="0.15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 x14ac:dyDescent="0.15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 x14ac:dyDescent="0.15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 x14ac:dyDescent="0.15">
      <c r="A11" t="s">
        <v>1</v>
      </c>
    </row>
    <row r="12" spans="1:10" x14ac:dyDescent="0.15">
      <c r="A12" s="98" t="s">
        <v>66</v>
      </c>
      <c r="B12" s="99"/>
      <c r="C12" s="99"/>
      <c r="D12" s="99"/>
      <c r="E12" s="99"/>
      <c r="F12" s="99"/>
      <c r="G12" s="99"/>
      <c r="H12" s="99"/>
      <c r="I12" s="99"/>
      <c r="J12" s="99"/>
    </row>
    <row r="13" spans="1:10" x14ac:dyDescent="0.15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 x14ac:dyDescent="0.15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 x14ac:dyDescent="0.15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 x14ac:dyDescent="0.15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 x14ac:dyDescent="0.15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 x14ac:dyDescent="0.15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 x14ac:dyDescent="0.15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 x14ac:dyDescent="0.15">
      <c r="A21" t="s">
        <v>2</v>
      </c>
    </row>
    <row r="22" spans="1:10" x14ac:dyDescent="0.15">
      <c r="A22" s="100" t="s">
        <v>67</v>
      </c>
      <c r="B22" s="100"/>
      <c r="C22" s="100"/>
      <c r="D22" s="100"/>
      <c r="E22" s="100"/>
      <c r="F22" s="100"/>
      <c r="G22" s="100"/>
      <c r="H22" s="100"/>
      <c r="I22" s="100"/>
      <c r="J22" s="100"/>
    </row>
    <row r="23" spans="1:10" x14ac:dyDescent="0.15">
      <c r="A23" s="100"/>
      <c r="B23" s="100"/>
      <c r="C23" s="100"/>
      <c r="D23" s="100"/>
      <c r="E23" s="100"/>
      <c r="F23" s="100"/>
      <c r="G23" s="100"/>
      <c r="H23" s="100"/>
      <c r="I23" s="100"/>
      <c r="J23" s="100"/>
    </row>
    <row r="24" spans="1:10" x14ac:dyDescent="0.15">
      <c r="A24" s="100"/>
      <c r="B24" s="100"/>
      <c r="C24" s="100"/>
      <c r="D24" s="100"/>
      <c r="E24" s="100"/>
      <c r="F24" s="100"/>
      <c r="G24" s="100"/>
      <c r="H24" s="100"/>
      <c r="I24" s="100"/>
      <c r="J24" s="100"/>
    </row>
    <row r="25" spans="1:10" x14ac:dyDescent="0.15">
      <c r="A25" s="100"/>
      <c r="B25" s="100"/>
      <c r="C25" s="100"/>
      <c r="D25" s="100"/>
      <c r="E25" s="100"/>
      <c r="F25" s="100"/>
      <c r="G25" s="100"/>
      <c r="H25" s="100"/>
      <c r="I25" s="100"/>
      <c r="J25" s="100"/>
    </row>
    <row r="26" spans="1:10" x14ac:dyDescent="0.15">
      <c r="A26" s="100"/>
      <c r="B26" s="100"/>
      <c r="C26" s="100"/>
      <c r="D26" s="100"/>
      <c r="E26" s="100"/>
      <c r="F26" s="100"/>
      <c r="G26" s="100"/>
      <c r="H26" s="100"/>
      <c r="I26" s="100"/>
      <c r="J26" s="100"/>
    </row>
    <row r="27" spans="1:10" x14ac:dyDescent="0.15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x14ac:dyDescent="0.1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x14ac:dyDescent="0.1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E27" sqref="E27"/>
    </sheetView>
  </sheetViews>
  <sheetFormatPr defaultColWidth="8.875" defaultRowHeight="17.25" x14ac:dyDescent="0.15"/>
  <cols>
    <col min="1" max="1" width="3.125" style="27" customWidth="1"/>
    <col min="2" max="2" width="13.25" style="24" customWidth="1"/>
    <col min="3" max="3" width="15.75" style="26" customWidth="1"/>
    <col min="4" max="4" width="13" style="26" customWidth="1"/>
    <col min="5" max="5" width="15.875" style="32" customWidth="1"/>
    <col min="6" max="6" width="15.875" style="26" customWidth="1"/>
    <col min="7" max="7" width="15.875" style="32" customWidth="1"/>
    <col min="8" max="8" width="15.875" style="26" customWidth="1"/>
    <col min="9" max="9" width="15.875" style="32" customWidth="1"/>
    <col min="10" max="16384" width="8.875" style="27"/>
  </cols>
  <sheetData>
    <row r="2" spans="2:9" x14ac:dyDescent="0.15">
      <c r="B2" s="25" t="s">
        <v>39</v>
      </c>
      <c r="C2" s="27"/>
    </row>
    <row r="4" spans="2:9" x14ac:dyDescent="0.15">
      <c r="B4" s="30" t="s">
        <v>42</v>
      </c>
      <c r="C4" s="30" t="s">
        <v>40</v>
      </c>
      <c r="D4" s="30" t="s">
        <v>45</v>
      </c>
      <c r="E4" s="31" t="s">
        <v>41</v>
      </c>
      <c r="F4" s="30" t="s">
        <v>46</v>
      </c>
      <c r="G4" s="31" t="s">
        <v>41</v>
      </c>
      <c r="H4" s="30" t="s">
        <v>47</v>
      </c>
      <c r="I4" s="31" t="s">
        <v>41</v>
      </c>
    </row>
    <row r="5" spans="2:9" x14ac:dyDescent="0.15">
      <c r="B5" s="28" t="s">
        <v>43</v>
      </c>
      <c r="C5" s="29" t="s">
        <v>44</v>
      </c>
      <c r="D5" s="29">
        <v>54</v>
      </c>
      <c r="E5" s="33">
        <v>42194</v>
      </c>
      <c r="F5" s="29">
        <v>100</v>
      </c>
      <c r="G5" s="33">
        <v>42197</v>
      </c>
      <c r="H5" s="29">
        <v>100</v>
      </c>
      <c r="I5" s="33">
        <v>42196</v>
      </c>
    </row>
    <row r="6" spans="2:9" x14ac:dyDescent="0.15">
      <c r="B6" s="28" t="s">
        <v>43</v>
      </c>
      <c r="C6" s="29" t="s">
        <v>48</v>
      </c>
      <c r="D6" s="29">
        <v>46</v>
      </c>
      <c r="E6" s="33">
        <v>42195</v>
      </c>
      <c r="F6" s="29"/>
      <c r="G6" s="34"/>
      <c r="H6" s="29"/>
      <c r="I6" s="34"/>
    </row>
    <row r="7" spans="2:9" x14ac:dyDescent="0.15">
      <c r="B7" s="28" t="s">
        <v>43</v>
      </c>
      <c r="C7" s="29"/>
      <c r="D7" s="29"/>
      <c r="E7" s="34"/>
      <c r="F7" s="29"/>
      <c r="G7" s="34"/>
      <c r="H7" s="29"/>
      <c r="I7" s="34"/>
    </row>
    <row r="8" spans="2:9" x14ac:dyDescent="0.15">
      <c r="B8" s="28" t="s">
        <v>43</v>
      </c>
      <c r="C8" s="29"/>
      <c r="D8" s="29"/>
      <c r="E8" s="34"/>
      <c r="F8" s="29"/>
      <c r="G8" s="34"/>
      <c r="H8" s="29"/>
      <c r="I8" s="34"/>
    </row>
    <row r="9" spans="2:9" x14ac:dyDescent="0.15">
      <c r="B9" s="28" t="s">
        <v>43</v>
      </c>
      <c r="C9" s="29"/>
      <c r="D9" s="29"/>
      <c r="E9" s="34"/>
      <c r="F9" s="29"/>
      <c r="G9" s="34"/>
      <c r="H9" s="29"/>
      <c r="I9" s="34"/>
    </row>
    <row r="10" spans="2:9" x14ac:dyDescent="0.15">
      <c r="B10" s="28" t="s">
        <v>43</v>
      </c>
      <c r="C10" s="29"/>
      <c r="D10" s="29"/>
      <c r="E10" s="34"/>
      <c r="F10" s="29"/>
      <c r="G10" s="34"/>
      <c r="H10" s="29"/>
      <c r="I10" s="34"/>
    </row>
    <row r="11" spans="2:9" x14ac:dyDescent="0.15">
      <c r="B11" s="28" t="s">
        <v>43</v>
      </c>
      <c r="C11" s="29"/>
      <c r="D11" s="29"/>
      <c r="E11" s="34"/>
      <c r="F11" s="29"/>
      <c r="G11" s="34"/>
      <c r="H11" s="29"/>
      <c r="I11" s="34"/>
    </row>
    <row r="12" spans="2:9" x14ac:dyDescent="0.15">
      <c r="B12" s="28" t="s">
        <v>43</v>
      </c>
      <c r="C12" s="29"/>
      <c r="D12" s="29"/>
      <c r="E12" s="34"/>
      <c r="F12" s="29"/>
      <c r="G12" s="34"/>
      <c r="H12" s="29"/>
      <c r="I12" s="34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M16" sqref="M16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77" t="s">
        <v>5</v>
      </c>
      <c r="C2" s="77"/>
      <c r="D2" s="92"/>
      <c r="E2" s="92"/>
      <c r="F2" s="77" t="s">
        <v>6</v>
      </c>
      <c r="G2" s="77"/>
      <c r="H2" s="92" t="s">
        <v>36</v>
      </c>
      <c r="I2" s="92"/>
      <c r="J2" s="77" t="s">
        <v>7</v>
      </c>
      <c r="K2" s="77"/>
      <c r="L2" s="93">
        <f>C9</f>
        <v>1000000</v>
      </c>
      <c r="M2" s="92"/>
      <c r="N2" s="77" t="s">
        <v>8</v>
      </c>
      <c r="O2" s="77"/>
      <c r="P2" s="93" t="e">
        <f>C108+R108</f>
        <v>#VALUE!</v>
      </c>
      <c r="Q2" s="92"/>
      <c r="R2" s="1"/>
      <c r="S2" s="1"/>
      <c r="T2" s="1"/>
    </row>
    <row r="3" spans="2:21" ht="57" customHeight="1" x14ac:dyDescent="0.15">
      <c r="B3" s="77" t="s">
        <v>9</v>
      </c>
      <c r="C3" s="77"/>
      <c r="D3" s="94" t="s">
        <v>38</v>
      </c>
      <c r="E3" s="94"/>
      <c r="F3" s="94"/>
      <c r="G3" s="94"/>
      <c r="H3" s="94"/>
      <c r="I3" s="94"/>
      <c r="J3" s="77" t="s">
        <v>10</v>
      </c>
      <c r="K3" s="77"/>
      <c r="L3" s="94" t="s">
        <v>35</v>
      </c>
      <c r="M3" s="95"/>
      <c r="N3" s="95"/>
      <c r="O3" s="95"/>
      <c r="P3" s="95"/>
      <c r="Q3" s="95"/>
      <c r="R3" s="1"/>
      <c r="S3" s="1"/>
    </row>
    <row r="4" spans="2:21" x14ac:dyDescent="0.15">
      <c r="B4" s="77" t="s">
        <v>11</v>
      </c>
      <c r="C4" s="77"/>
      <c r="D4" s="75">
        <f>SUM($R$9:$S$993)</f>
        <v>-29947.368421052488</v>
      </c>
      <c r="E4" s="75"/>
      <c r="F4" s="77" t="s">
        <v>12</v>
      </c>
      <c r="G4" s="77"/>
      <c r="H4" s="91">
        <f>SUM($T$9:$U$108)</f>
        <v>-57</v>
      </c>
      <c r="I4" s="92"/>
      <c r="J4" s="74" t="s">
        <v>13</v>
      </c>
      <c r="K4" s="74"/>
      <c r="L4" s="93">
        <f>MAX($C$9:$D$990)-C9</f>
        <v>0</v>
      </c>
      <c r="M4" s="93"/>
      <c r="N4" s="74" t="s">
        <v>14</v>
      </c>
      <c r="O4" s="74"/>
      <c r="P4" s="75">
        <f>MIN($C$9:$D$990)-C9</f>
        <v>-29947.368421052466</v>
      </c>
      <c r="Q4" s="75"/>
      <c r="R4" s="1"/>
      <c r="S4" s="1"/>
      <c r="T4" s="1"/>
    </row>
    <row r="5" spans="2:21" x14ac:dyDescent="0.15">
      <c r="B5" s="22" t="s">
        <v>15</v>
      </c>
      <c r="C5" s="2">
        <f>COUNTIF($R$9:$R$990,"&gt;0")</f>
        <v>0</v>
      </c>
      <c r="D5" s="21" t="s">
        <v>16</v>
      </c>
      <c r="E5" s="16">
        <f>COUNTIF($R$9:$R$990,"&lt;0")</f>
        <v>1</v>
      </c>
      <c r="F5" s="21" t="s">
        <v>17</v>
      </c>
      <c r="G5" s="2">
        <f>COUNTIF($R$9:$R$990,"=0")</f>
        <v>0</v>
      </c>
      <c r="H5" s="21" t="s">
        <v>18</v>
      </c>
      <c r="I5" s="3">
        <f>C5/SUM(C5,E5,G5)</f>
        <v>0</v>
      </c>
      <c r="J5" s="76" t="s">
        <v>19</v>
      </c>
      <c r="K5" s="77"/>
      <c r="L5" s="78"/>
      <c r="M5" s="79"/>
      <c r="N5" s="18" t="s">
        <v>20</v>
      </c>
      <c r="O5" s="9"/>
      <c r="P5" s="78"/>
      <c r="Q5" s="79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15">
      <c r="B7" s="80" t="s">
        <v>21</v>
      </c>
      <c r="C7" s="82" t="s">
        <v>22</v>
      </c>
      <c r="D7" s="83"/>
      <c r="E7" s="86" t="s">
        <v>23</v>
      </c>
      <c r="F7" s="87"/>
      <c r="G7" s="87"/>
      <c r="H7" s="87"/>
      <c r="I7" s="70"/>
      <c r="J7" s="88" t="s">
        <v>24</v>
      </c>
      <c r="K7" s="89"/>
      <c r="L7" s="72"/>
      <c r="M7" s="90" t="s">
        <v>25</v>
      </c>
      <c r="N7" s="65" t="s">
        <v>26</v>
      </c>
      <c r="O7" s="66"/>
      <c r="P7" s="66"/>
      <c r="Q7" s="67"/>
      <c r="R7" s="68" t="s">
        <v>27</v>
      </c>
      <c r="S7" s="68"/>
      <c r="T7" s="68"/>
      <c r="U7" s="68"/>
    </row>
    <row r="8" spans="2:21" x14ac:dyDescent="0.15">
      <c r="B8" s="81"/>
      <c r="C8" s="84"/>
      <c r="D8" s="85"/>
      <c r="E8" s="19" t="s">
        <v>28</v>
      </c>
      <c r="F8" s="19" t="s">
        <v>29</v>
      </c>
      <c r="G8" s="19" t="s">
        <v>30</v>
      </c>
      <c r="H8" s="69" t="s">
        <v>31</v>
      </c>
      <c r="I8" s="70"/>
      <c r="J8" s="4" t="s">
        <v>32</v>
      </c>
      <c r="K8" s="71" t="s">
        <v>33</v>
      </c>
      <c r="L8" s="72"/>
      <c r="M8" s="90"/>
      <c r="N8" s="5" t="s">
        <v>28</v>
      </c>
      <c r="O8" s="5" t="s">
        <v>29</v>
      </c>
      <c r="P8" s="73" t="s">
        <v>31</v>
      </c>
      <c r="Q8" s="67"/>
      <c r="R8" s="68" t="s">
        <v>34</v>
      </c>
      <c r="S8" s="68"/>
      <c r="T8" s="68" t="s">
        <v>32</v>
      </c>
      <c r="U8" s="68"/>
    </row>
    <row r="9" spans="2:21" x14ac:dyDescent="0.15">
      <c r="B9" s="20">
        <v>1</v>
      </c>
      <c r="C9" s="61">
        <v>1000000</v>
      </c>
      <c r="D9" s="61"/>
      <c r="E9" s="20">
        <v>2001</v>
      </c>
      <c r="F9" s="8">
        <v>42111</v>
      </c>
      <c r="G9" s="20" t="s">
        <v>4</v>
      </c>
      <c r="H9" s="62">
        <v>1.4382900000000001</v>
      </c>
      <c r="I9" s="62"/>
      <c r="J9" s="20">
        <v>57</v>
      </c>
      <c r="K9" s="61">
        <f t="shared" ref="K9:K72" si="0">IF(F9="","",C9*0.03)</f>
        <v>30000</v>
      </c>
      <c r="L9" s="61"/>
      <c r="M9" s="6">
        <f>IF(J9="","",(K9/J9)/1000)</f>
        <v>0.52631578947368418</v>
      </c>
      <c r="N9" s="20">
        <v>2001</v>
      </c>
      <c r="O9" s="8">
        <v>42111</v>
      </c>
      <c r="P9" s="62">
        <v>1.4326000000000001</v>
      </c>
      <c r="Q9" s="62"/>
      <c r="R9" s="63">
        <f>IF(O9="","",(IF(G9="売",H9-P9,P9-H9))*M9*10000000)</f>
        <v>-29947.368421052488</v>
      </c>
      <c r="S9" s="63"/>
      <c r="T9" s="64">
        <f>IF(O9="","",IF(R9&lt;0,J9*(-1),IF(G9="買",(P9-H9)*10000,(H9-P9)*10000)))</f>
        <v>-57</v>
      </c>
      <c r="U9" s="64"/>
    </row>
    <row r="10" spans="2:21" x14ac:dyDescent="0.15">
      <c r="B10" s="20">
        <v>2</v>
      </c>
      <c r="C10" s="61">
        <f t="shared" ref="C10:C73" si="1">IF(R9="","",C9+R9)</f>
        <v>970052.63157894753</v>
      </c>
      <c r="D10" s="61"/>
      <c r="E10" s="20"/>
      <c r="F10" s="8"/>
      <c r="G10" s="20" t="s">
        <v>4</v>
      </c>
      <c r="H10" s="62"/>
      <c r="I10" s="62"/>
      <c r="J10" s="20"/>
      <c r="K10" s="61" t="str">
        <f t="shared" si="0"/>
        <v/>
      </c>
      <c r="L10" s="61"/>
      <c r="M10" s="6" t="str">
        <f t="shared" ref="M10:M73" si="2">IF(J10="","",(K10/J10)/1000)</f>
        <v/>
      </c>
      <c r="N10" s="20"/>
      <c r="O10" s="8"/>
      <c r="P10" s="62"/>
      <c r="Q10" s="62"/>
      <c r="R10" s="63" t="str">
        <f t="shared" ref="R10:R73" si="3">IF(O10="","",(IF(G10="売",H10-P10,P10-H10))*M10*10000000)</f>
        <v/>
      </c>
      <c r="S10" s="63"/>
      <c r="T10" s="64" t="str">
        <f t="shared" ref="T10:T73" si="4">IF(O10="","",IF(R10&lt;0,J10*(-1),IF(G10="買",(P10-H10)*10000,(H10-P10)*10000)))</f>
        <v/>
      </c>
      <c r="U10" s="64"/>
    </row>
    <row r="11" spans="2:21" x14ac:dyDescent="0.15">
      <c r="B11" s="20">
        <v>3</v>
      </c>
      <c r="C11" s="61" t="str">
        <f t="shared" si="1"/>
        <v/>
      </c>
      <c r="D11" s="61"/>
      <c r="E11" s="20"/>
      <c r="F11" s="8"/>
      <c r="G11" s="20" t="s">
        <v>4</v>
      </c>
      <c r="H11" s="62"/>
      <c r="I11" s="62"/>
      <c r="J11" s="20"/>
      <c r="K11" s="61" t="str">
        <f t="shared" si="0"/>
        <v/>
      </c>
      <c r="L11" s="61"/>
      <c r="M11" s="6" t="str">
        <f t="shared" si="2"/>
        <v/>
      </c>
      <c r="N11" s="20"/>
      <c r="O11" s="8"/>
      <c r="P11" s="62"/>
      <c r="Q11" s="62"/>
      <c r="R11" s="63" t="str">
        <f t="shared" si="3"/>
        <v/>
      </c>
      <c r="S11" s="63"/>
      <c r="T11" s="64" t="str">
        <f t="shared" si="4"/>
        <v/>
      </c>
      <c r="U11" s="64"/>
    </row>
    <row r="12" spans="2:21" x14ac:dyDescent="0.15">
      <c r="B12" s="20">
        <v>4</v>
      </c>
      <c r="C12" s="61" t="str">
        <f t="shared" si="1"/>
        <v/>
      </c>
      <c r="D12" s="61"/>
      <c r="E12" s="20"/>
      <c r="F12" s="8"/>
      <c r="G12" s="20" t="s">
        <v>3</v>
      </c>
      <c r="H12" s="62"/>
      <c r="I12" s="62"/>
      <c r="J12" s="20"/>
      <c r="K12" s="61" t="str">
        <f t="shared" si="0"/>
        <v/>
      </c>
      <c r="L12" s="61"/>
      <c r="M12" s="6" t="str">
        <f t="shared" si="2"/>
        <v/>
      </c>
      <c r="N12" s="20"/>
      <c r="O12" s="8"/>
      <c r="P12" s="62"/>
      <c r="Q12" s="62"/>
      <c r="R12" s="63" t="str">
        <f t="shared" si="3"/>
        <v/>
      </c>
      <c r="S12" s="63"/>
      <c r="T12" s="64" t="str">
        <f t="shared" si="4"/>
        <v/>
      </c>
      <c r="U12" s="64"/>
    </row>
    <row r="13" spans="2:21" x14ac:dyDescent="0.15">
      <c r="B13" s="20">
        <v>5</v>
      </c>
      <c r="C13" s="61" t="str">
        <f t="shared" si="1"/>
        <v/>
      </c>
      <c r="D13" s="61"/>
      <c r="E13" s="20"/>
      <c r="F13" s="8"/>
      <c r="G13" s="20" t="s">
        <v>3</v>
      </c>
      <c r="H13" s="62"/>
      <c r="I13" s="62"/>
      <c r="J13" s="20"/>
      <c r="K13" s="61" t="str">
        <f t="shared" si="0"/>
        <v/>
      </c>
      <c r="L13" s="61"/>
      <c r="M13" s="6" t="str">
        <f t="shared" si="2"/>
        <v/>
      </c>
      <c r="N13" s="20"/>
      <c r="O13" s="8"/>
      <c r="P13" s="62"/>
      <c r="Q13" s="62"/>
      <c r="R13" s="63" t="str">
        <f t="shared" si="3"/>
        <v/>
      </c>
      <c r="S13" s="63"/>
      <c r="T13" s="64" t="str">
        <f t="shared" si="4"/>
        <v/>
      </c>
      <c r="U13" s="64"/>
    </row>
    <row r="14" spans="2:21" x14ac:dyDescent="0.15">
      <c r="B14" s="20">
        <v>6</v>
      </c>
      <c r="C14" s="61" t="str">
        <f t="shared" si="1"/>
        <v/>
      </c>
      <c r="D14" s="61"/>
      <c r="E14" s="20"/>
      <c r="F14" s="8"/>
      <c r="G14" s="20" t="s">
        <v>4</v>
      </c>
      <c r="H14" s="62"/>
      <c r="I14" s="62"/>
      <c r="J14" s="20"/>
      <c r="K14" s="61" t="str">
        <f t="shared" si="0"/>
        <v/>
      </c>
      <c r="L14" s="61"/>
      <c r="M14" s="6" t="str">
        <f t="shared" si="2"/>
        <v/>
      </c>
      <c r="N14" s="20"/>
      <c r="O14" s="8"/>
      <c r="P14" s="62"/>
      <c r="Q14" s="62"/>
      <c r="R14" s="63" t="str">
        <f t="shared" si="3"/>
        <v/>
      </c>
      <c r="S14" s="63"/>
      <c r="T14" s="64" t="str">
        <f t="shared" si="4"/>
        <v/>
      </c>
      <c r="U14" s="64"/>
    </row>
    <row r="15" spans="2:21" x14ac:dyDescent="0.15">
      <c r="B15" s="20">
        <v>7</v>
      </c>
      <c r="C15" s="61" t="str">
        <f t="shared" si="1"/>
        <v/>
      </c>
      <c r="D15" s="61"/>
      <c r="E15" s="20"/>
      <c r="F15" s="8"/>
      <c r="G15" s="20" t="s">
        <v>4</v>
      </c>
      <c r="H15" s="62"/>
      <c r="I15" s="62"/>
      <c r="J15" s="20"/>
      <c r="K15" s="61" t="str">
        <f t="shared" si="0"/>
        <v/>
      </c>
      <c r="L15" s="61"/>
      <c r="M15" s="6" t="str">
        <f t="shared" si="2"/>
        <v/>
      </c>
      <c r="N15" s="20"/>
      <c r="O15" s="8"/>
      <c r="P15" s="62"/>
      <c r="Q15" s="62"/>
      <c r="R15" s="63" t="str">
        <f t="shared" si="3"/>
        <v/>
      </c>
      <c r="S15" s="63"/>
      <c r="T15" s="64" t="str">
        <f t="shared" si="4"/>
        <v/>
      </c>
      <c r="U15" s="64"/>
    </row>
    <row r="16" spans="2:21" x14ac:dyDescent="0.15">
      <c r="B16" s="20">
        <v>8</v>
      </c>
      <c r="C16" s="61" t="str">
        <f t="shared" si="1"/>
        <v/>
      </c>
      <c r="D16" s="61"/>
      <c r="E16" s="20"/>
      <c r="F16" s="8"/>
      <c r="G16" s="20" t="s">
        <v>4</v>
      </c>
      <c r="H16" s="62"/>
      <c r="I16" s="62"/>
      <c r="J16" s="20"/>
      <c r="K16" s="61" t="str">
        <f t="shared" si="0"/>
        <v/>
      </c>
      <c r="L16" s="61"/>
      <c r="M16" s="6" t="str">
        <f t="shared" si="2"/>
        <v/>
      </c>
      <c r="N16" s="20"/>
      <c r="O16" s="8"/>
      <c r="P16" s="62"/>
      <c r="Q16" s="62"/>
      <c r="R16" s="63" t="str">
        <f t="shared" si="3"/>
        <v/>
      </c>
      <c r="S16" s="63"/>
      <c r="T16" s="64" t="str">
        <f t="shared" si="4"/>
        <v/>
      </c>
      <c r="U16" s="64"/>
    </row>
    <row r="17" spans="2:21" x14ac:dyDescent="0.15">
      <c r="B17" s="20">
        <v>9</v>
      </c>
      <c r="C17" s="61" t="str">
        <f t="shared" si="1"/>
        <v/>
      </c>
      <c r="D17" s="61"/>
      <c r="E17" s="20"/>
      <c r="F17" s="8"/>
      <c r="G17" s="20" t="s">
        <v>4</v>
      </c>
      <c r="H17" s="62"/>
      <c r="I17" s="62"/>
      <c r="J17" s="20"/>
      <c r="K17" s="61" t="str">
        <f t="shared" si="0"/>
        <v/>
      </c>
      <c r="L17" s="61"/>
      <c r="M17" s="6" t="str">
        <f t="shared" si="2"/>
        <v/>
      </c>
      <c r="N17" s="20"/>
      <c r="O17" s="8"/>
      <c r="P17" s="62"/>
      <c r="Q17" s="62"/>
      <c r="R17" s="63" t="str">
        <f t="shared" si="3"/>
        <v/>
      </c>
      <c r="S17" s="63"/>
      <c r="T17" s="64" t="str">
        <f t="shared" si="4"/>
        <v/>
      </c>
      <c r="U17" s="64"/>
    </row>
    <row r="18" spans="2:21" x14ac:dyDescent="0.15">
      <c r="B18" s="20">
        <v>10</v>
      </c>
      <c r="C18" s="61" t="str">
        <f t="shared" si="1"/>
        <v/>
      </c>
      <c r="D18" s="61"/>
      <c r="E18" s="20"/>
      <c r="F18" s="8"/>
      <c r="G18" s="20" t="s">
        <v>4</v>
      </c>
      <c r="H18" s="62"/>
      <c r="I18" s="62"/>
      <c r="J18" s="20"/>
      <c r="K18" s="61" t="str">
        <f t="shared" si="0"/>
        <v/>
      </c>
      <c r="L18" s="61"/>
      <c r="M18" s="6" t="str">
        <f t="shared" si="2"/>
        <v/>
      </c>
      <c r="N18" s="20"/>
      <c r="O18" s="8"/>
      <c r="P18" s="62"/>
      <c r="Q18" s="62"/>
      <c r="R18" s="63" t="str">
        <f t="shared" si="3"/>
        <v/>
      </c>
      <c r="S18" s="63"/>
      <c r="T18" s="64" t="str">
        <f t="shared" si="4"/>
        <v/>
      </c>
      <c r="U18" s="64"/>
    </row>
    <row r="19" spans="2:21" x14ac:dyDescent="0.15">
      <c r="B19" s="20">
        <v>11</v>
      </c>
      <c r="C19" s="61" t="str">
        <f t="shared" si="1"/>
        <v/>
      </c>
      <c r="D19" s="61"/>
      <c r="E19" s="20"/>
      <c r="F19" s="8"/>
      <c r="G19" s="20" t="s">
        <v>4</v>
      </c>
      <c r="H19" s="62"/>
      <c r="I19" s="62"/>
      <c r="J19" s="20"/>
      <c r="K19" s="61" t="str">
        <f t="shared" si="0"/>
        <v/>
      </c>
      <c r="L19" s="61"/>
      <c r="M19" s="6" t="str">
        <f t="shared" si="2"/>
        <v/>
      </c>
      <c r="N19" s="20"/>
      <c r="O19" s="8"/>
      <c r="P19" s="62"/>
      <c r="Q19" s="62"/>
      <c r="R19" s="63" t="str">
        <f t="shared" si="3"/>
        <v/>
      </c>
      <c r="S19" s="63"/>
      <c r="T19" s="64" t="str">
        <f t="shared" si="4"/>
        <v/>
      </c>
      <c r="U19" s="64"/>
    </row>
    <row r="20" spans="2:21" x14ac:dyDescent="0.15">
      <c r="B20" s="20">
        <v>12</v>
      </c>
      <c r="C20" s="61" t="str">
        <f t="shared" si="1"/>
        <v/>
      </c>
      <c r="D20" s="61"/>
      <c r="E20" s="20"/>
      <c r="F20" s="8"/>
      <c r="G20" s="20" t="s">
        <v>4</v>
      </c>
      <c r="H20" s="62"/>
      <c r="I20" s="62"/>
      <c r="J20" s="20"/>
      <c r="K20" s="61" t="str">
        <f t="shared" si="0"/>
        <v/>
      </c>
      <c r="L20" s="61"/>
      <c r="M20" s="6" t="str">
        <f t="shared" si="2"/>
        <v/>
      </c>
      <c r="N20" s="20"/>
      <c r="O20" s="8"/>
      <c r="P20" s="62"/>
      <c r="Q20" s="62"/>
      <c r="R20" s="63" t="str">
        <f t="shared" si="3"/>
        <v/>
      </c>
      <c r="S20" s="63"/>
      <c r="T20" s="64" t="str">
        <f t="shared" si="4"/>
        <v/>
      </c>
      <c r="U20" s="64"/>
    </row>
    <row r="21" spans="2:21" x14ac:dyDescent="0.15">
      <c r="B21" s="20">
        <v>13</v>
      </c>
      <c r="C21" s="61" t="str">
        <f t="shared" si="1"/>
        <v/>
      </c>
      <c r="D21" s="61"/>
      <c r="E21" s="20"/>
      <c r="F21" s="8"/>
      <c r="G21" s="20" t="s">
        <v>4</v>
      </c>
      <c r="H21" s="62"/>
      <c r="I21" s="62"/>
      <c r="J21" s="20"/>
      <c r="K21" s="61" t="str">
        <f t="shared" si="0"/>
        <v/>
      </c>
      <c r="L21" s="61"/>
      <c r="M21" s="6" t="str">
        <f t="shared" si="2"/>
        <v/>
      </c>
      <c r="N21" s="20"/>
      <c r="O21" s="8"/>
      <c r="P21" s="62"/>
      <c r="Q21" s="62"/>
      <c r="R21" s="63" t="str">
        <f t="shared" si="3"/>
        <v/>
      </c>
      <c r="S21" s="63"/>
      <c r="T21" s="64" t="str">
        <f t="shared" si="4"/>
        <v/>
      </c>
      <c r="U21" s="64"/>
    </row>
    <row r="22" spans="2:21" x14ac:dyDescent="0.15">
      <c r="B22" s="20">
        <v>14</v>
      </c>
      <c r="C22" s="61" t="str">
        <f t="shared" si="1"/>
        <v/>
      </c>
      <c r="D22" s="61"/>
      <c r="E22" s="20"/>
      <c r="F22" s="8"/>
      <c r="G22" s="20" t="s">
        <v>3</v>
      </c>
      <c r="H22" s="62"/>
      <c r="I22" s="62"/>
      <c r="J22" s="20"/>
      <c r="K22" s="61" t="str">
        <f t="shared" si="0"/>
        <v/>
      </c>
      <c r="L22" s="61"/>
      <c r="M22" s="6" t="str">
        <f t="shared" si="2"/>
        <v/>
      </c>
      <c r="N22" s="20"/>
      <c r="O22" s="8"/>
      <c r="P22" s="62"/>
      <c r="Q22" s="62"/>
      <c r="R22" s="63" t="str">
        <f t="shared" si="3"/>
        <v/>
      </c>
      <c r="S22" s="63"/>
      <c r="T22" s="64" t="str">
        <f t="shared" si="4"/>
        <v/>
      </c>
      <c r="U22" s="64"/>
    </row>
    <row r="23" spans="2:21" x14ac:dyDescent="0.15">
      <c r="B23" s="20">
        <v>15</v>
      </c>
      <c r="C23" s="61" t="str">
        <f t="shared" si="1"/>
        <v/>
      </c>
      <c r="D23" s="61"/>
      <c r="E23" s="20"/>
      <c r="F23" s="8"/>
      <c r="G23" s="20" t="s">
        <v>4</v>
      </c>
      <c r="H23" s="62"/>
      <c r="I23" s="62"/>
      <c r="J23" s="20"/>
      <c r="K23" s="61" t="str">
        <f t="shared" si="0"/>
        <v/>
      </c>
      <c r="L23" s="61"/>
      <c r="M23" s="6" t="str">
        <f t="shared" si="2"/>
        <v/>
      </c>
      <c r="N23" s="20"/>
      <c r="O23" s="8"/>
      <c r="P23" s="62"/>
      <c r="Q23" s="62"/>
      <c r="R23" s="63" t="str">
        <f t="shared" si="3"/>
        <v/>
      </c>
      <c r="S23" s="63"/>
      <c r="T23" s="64" t="str">
        <f t="shared" si="4"/>
        <v/>
      </c>
      <c r="U23" s="64"/>
    </row>
    <row r="24" spans="2:21" x14ac:dyDescent="0.15">
      <c r="B24" s="20">
        <v>16</v>
      </c>
      <c r="C24" s="61" t="str">
        <f t="shared" si="1"/>
        <v/>
      </c>
      <c r="D24" s="61"/>
      <c r="E24" s="20"/>
      <c r="F24" s="8"/>
      <c r="G24" s="20" t="s">
        <v>4</v>
      </c>
      <c r="H24" s="62"/>
      <c r="I24" s="62"/>
      <c r="J24" s="20"/>
      <c r="K24" s="61" t="str">
        <f t="shared" si="0"/>
        <v/>
      </c>
      <c r="L24" s="61"/>
      <c r="M24" s="6" t="str">
        <f t="shared" si="2"/>
        <v/>
      </c>
      <c r="N24" s="20"/>
      <c r="O24" s="8"/>
      <c r="P24" s="62"/>
      <c r="Q24" s="62"/>
      <c r="R24" s="63" t="str">
        <f t="shared" si="3"/>
        <v/>
      </c>
      <c r="S24" s="63"/>
      <c r="T24" s="64" t="str">
        <f t="shared" si="4"/>
        <v/>
      </c>
      <c r="U24" s="64"/>
    </row>
    <row r="25" spans="2:21" x14ac:dyDescent="0.15">
      <c r="B25" s="20">
        <v>17</v>
      </c>
      <c r="C25" s="61" t="str">
        <f t="shared" si="1"/>
        <v/>
      </c>
      <c r="D25" s="61"/>
      <c r="E25" s="20"/>
      <c r="F25" s="8"/>
      <c r="G25" s="20" t="s">
        <v>4</v>
      </c>
      <c r="H25" s="62"/>
      <c r="I25" s="62"/>
      <c r="J25" s="20"/>
      <c r="K25" s="61" t="str">
        <f t="shared" si="0"/>
        <v/>
      </c>
      <c r="L25" s="61"/>
      <c r="M25" s="6" t="str">
        <f t="shared" si="2"/>
        <v/>
      </c>
      <c r="N25" s="20"/>
      <c r="O25" s="8"/>
      <c r="P25" s="62"/>
      <c r="Q25" s="62"/>
      <c r="R25" s="63" t="str">
        <f t="shared" si="3"/>
        <v/>
      </c>
      <c r="S25" s="63"/>
      <c r="T25" s="64" t="str">
        <f t="shared" si="4"/>
        <v/>
      </c>
      <c r="U25" s="64"/>
    </row>
    <row r="26" spans="2:21" x14ac:dyDescent="0.15">
      <c r="B26" s="20">
        <v>18</v>
      </c>
      <c r="C26" s="61" t="str">
        <f t="shared" si="1"/>
        <v/>
      </c>
      <c r="D26" s="61"/>
      <c r="E26" s="20"/>
      <c r="F26" s="8"/>
      <c r="G26" s="20" t="s">
        <v>4</v>
      </c>
      <c r="H26" s="62"/>
      <c r="I26" s="62"/>
      <c r="J26" s="20"/>
      <c r="K26" s="61" t="str">
        <f t="shared" si="0"/>
        <v/>
      </c>
      <c r="L26" s="61"/>
      <c r="M26" s="6" t="str">
        <f t="shared" si="2"/>
        <v/>
      </c>
      <c r="N26" s="20"/>
      <c r="O26" s="8"/>
      <c r="P26" s="62"/>
      <c r="Q26" s="62"/>
      <c r="R26" s="63" t="str">
        <f t="shared" si="3"/>
        <v/>
      </c>
      <c r="S26" s="63"/>
      <c r="T26" s="64" t="str">
        <f t="shared" si="4"/>
        <v/>
      </c>
      <c r="U26" s="64"/>
    </row>
    <row r="27" spans="2:21" x14ac:dyDescent="0.15">
      <c r="B27" s="20">
        <v>19</v>
      </c>
      <c r="C27" s="61" t="str">
        <f t="shared" si="1"/>
        <v/>
      </c>
      <c r="D27" s="61"/>
      <c r="E27" s="20"/>
      <c r="F27" s="8"/>
      <c r="G27" s="20" t="s">
        <v>3</v>
      </c>
      <c r="H27" s="62"/>
      <c r="I27" s="62"/>
      <c r="J27" s="20"/>
      <c r="K27" s="61" t="str">
        <f t="shared" si="0"/>
        <v/>
      </c>
      <c r="L27" s="61"/>
      <c r="M27" s="6" t="str">
        <f t="shared" si="2"/>
        <v/>
      </c>
      <c r="N27" s="20"/>
      <c r="O27" s="8"/>
      <c r="P27" s="62"/>
      <c r="Q27" s="62"/>
      <c r="R27" s="63" t="str">
        <f t="shared" si="3"/>
        <v/>
      </c>
      <c r="S27" s="63"/>
      <c r="T27" s="64" t="str">
        <f t="shared" si="4"/>
        <v/>
      </c>
      <c r="U27" s="64"/>
    </row>
    <row r="28" spans="2:21" x14ac:dyDescent="0.15">
      <c r="B28" s="20">
        <v>20</v>
      </c>
      <c r="C28" s="61" t="str">
        <f t="shared" si="1"/>
        <v/>
      </c>
      <c r="D28" s="61"/>
      <c r="E28" s="20"/>
      <c r="F28" s="8"/>
      <c r="G28" s="20" t="s">
        <v>4</v>
      </c>
      <c r="H28" s="62"/>
      <c r="I28" s="62"/>
      <c r="J28" s="20"/>
      <c r="K28" s="61" t="str">
        <f t="shared" si="0"/>
        <v/>
      </c>
      <c r="L28" s="61"/>
      <c r="M28" s="6" t="str">
        <f t="shared" si="2"/>
        <v/>
      </c>
      <c r="N28" s="20"/>
      <c r="O28" s="8"/>
      <c r="P28" s="62"/>
      <c r="Q28" s="62"/>
      <c r="R28" s="63" t="str">
        <f t="shared" si="3"/>
        <v/>
      </c>
      <c r="S28" s="63"/>
      <c r="T28" s="64" t="str">
        <f t="shared" si="4"/>
        <v/>
      </c>
      <c r="U28" s="64"/>
    </row>
    <row r="29" spans="2:21" x14ac:dyDescent="0.15">
      <c r="B29" s="20">
        <v>21</v>
      </c>
      <c r="C29" s="61" t="str">
        <f t="shared" si="1"/>
        <v/>
      </c>
      <c r="D29" s="61"/>
      <c r="E29" s="20"/>
      <c r="F29" s="8"/>
      <c r="G29" s="20" t="s">
        <v>3</v>
      </c>
      <c r="H29" s="62"/>
      <c r="I29" s="62"/>
      <c r="J29" s="20"/>
      <c r="K29" s="61" t="str">
        <f t="shared" si="0"/>
        <v/>
      </c>
      <c r="L29" s="61"/>
      <c r="M29" s="6" t="str">
        <f t="shared" si="2"/>
        <v/>
      </c>
      <c r="N29" s="20"/>
      <c r="O29" s="8"/>
      <c r="P29" s="62"/>
      <c r="Q29" s="62"/>
      <c r="R29" s="63" t="str">
        <f t="shared" si="3"/>
        <v/>
      </c>
      <c r="S29" s="63"/>
      <c r="T29" s="64" t="str">
        <f t="shared" si="4"/>
        <v/>
      </c>
      <c r="U29" s="64"/>
    </row>
    <row r="30" spans="2:21" x14ac:dyDescent="0.15">
      <c r="B30" s="20">
        <v>22</v>
      </c>
      <c r="C30" s="61" t="str">
        <f t="shared" si="1"/>
        <v/>
      </c>
      <c r="D30" s="61"/>
      <c r="E30" s="20"/>
      <c r="F30" s="8"/>
      <c r="G30" s="20" t="s">
        <v>3</v>
      </c>
      <c r="H30" s="62"/>
      <c r="I30" s="62"/>
      <c r="J30" s="20"/>
      <c r="K30" s="61" t="str">
        <f t="shared" si="0"/>
        <v/>
      </c>
      <c r="L30" s="61"/>
      <c r="M30" s="6" t="str">
        <f t="shared" si="2"/>
        <v/>
      </c>
      <c r="N30" s="20"/>
      <c r="O30" s="8"/>
      <c r="P30" s="62"/>
      <c r="Q30" s="62"/>
      <c r="R30" s="63" t="str">
        <f t="shared" si="3"/>
        <v/>
      </c>
      <c r="S30" s="63"/>
      <c r="T30" s="64" t="str">
        <f t="shared" si="4"/>
        <v/>
      </c>
      <c r="U30" s="64"/>
    </row>
    <row r="31" spans="2:21" x14ac:dyDescent="0.15">
      <c r="B31" s="20">
        <v>23</v>
      </c>
      <c r="C31" s="61" t="str">
        <f t="shared" si="1"/>
        <v/>
      </c>
      <c r="D31" s="61"/>
      <c r="E31" s="20"/>
      <c r="F31" s="8"/>
      <c r="G31" s="20" t="s">
        <v>3</v>
      </c>
      <c r="H31" s="62"/>
      <c r="I31" s="62"/>
      <c r="J31" s="20"/>
      <c r="K31" s="61" t="str">
        <f t="shared" si="0"/>
        <v/>
      </c>
      <c r="L31" s="61"/>
      <c r="M31" s="6" t="str">
        <f t="shared" si="2"/>
        <v/>
      </c>
      <c r="N31" s="20"/>
      <c r="O31" s="8"/>
      <c r="P31" s="62"/>
      <c r="Q31" s="62"/>
      <c r="R31" s="63" t="str">
        <f t="shared" si="3"/>
        <v/>
      </c>
      <c r="S31" s="63"/>
      <c r="T31" s="64" t="str">
        <f t="shared" si="4"/>
        <v/>
      </c>
      <c r="U31" s="64"/>
    </row>
    <row r="32" spans="2:21" x14ac:dyDescent="0.15">
      <c r="B32" s="20">
        <v>24</v>
      </c>
      <c r="C32" s="61" t="str">
        <f t="shared" si="1"/>
        <v/>
      </c>
      <c r="D32" s="61"/>
      <c r="E32" s="20"/>
      <c r="F32" s="8"/>
      <c r="G32" s="20" t="s">
        <v>3</v>
      </c>
      <c r="H32" s="62"/>
      <c r="I32" s="62"/>
      <c r="J32" s="20"/>
      <c r="K32" s="61" t="str">
        <f t="shared" si="0"/>
        <v/>
      </c>
      <c r="L32" s="61"/>
      <c r="M32" s="6" t="str">
        <f t="shared" si="2"/>
        <v/>
      </c>
      <c r="N32" s="20"/>
      <c r="O32" s="8"/>
      <c r="P32" s="62"/>
      <c r="Q32" s="62"/>
      <c r="R32" s="63" t="str">
        <f t="shared" si="3"/>
        <v/>
      </c>
      <c r="S32" s="63"/>
      <c r="T32" s="64" t="str">
        <f t="shared" si="4"/>
        <v/>
      </c>
      <c r="U32" s="64"/>
    </row>
    <row r="33" spans="2:21" x14ac:dyDescent="0.15">
      <c r="B33" s="20">
        <v>25</v>
      </c>
      <c r="C33" s="61" t="str">
        <f t="shared" si="1"/>
        <v/>
      </c>
      <c r="D33" s="61"/>
      <c r="E33" s="20"/>
      <c r="F33" s="8"/>
      <c r="G33" s="20" t="s">
        <v>4</v>
      </c>
      <c r="H33" s="62"/>
      <c r="I33" s="62"/>
      <c r="J33" s="20"/>
      <c r="K33" s="61" t="str">
        <f t="shared" si="0"/>
        <v/>
      </c>
      <c r="L33" s="61"/>
      <c r="M33" s="6" t="str">
        <f t="shared" si="2"/>
        <v/>
      </c>
      <c r="N33" s="20"/>
      <c r="O33" s="8"/>
      <c r="P33" s="62"/>
      <c r="Q33" s="62"/>
      <c r="R33" s="63" t="str">
        <f t="shared" si="3"/>
        <v/>
      </c>
      <c r="S33" s="63"/>
      <c r="T33" s="64" t="str">
        <f t="shared" si="4"/>
        <v/>
      </c>
      <c r="U33" s="64"/>
    </row>
    <row r="34" spans="2:21" x14ac:dyDescent="0.15">
      <c r="B34" s="20">
        <v>26</v>
      </c>
      <c r="C34" s="61" t="str">
        <f t="shared" si="1"/>
        <v/>
      </c>
      <c r="D34" s="61"/>
      <c r="E34" s="20"/>
      <c r="F34" s="8"/>
      <c r="G34" s="20" t="s">
        <v>3</v>
      </c>
      <c r="H34" s="62"/>
      <c r="I34" s="62"/>
      <c r="J34" s="20"/>
      <c r="K34" s="61" t="str">
        <f t="shared" si="0"/>
        <v/>
      </c>
      <c r="L34" s="61"/>
      <c r="M34" s="6" t="str">
        <f t="shared" si="2"/>
        <v/>
      </c>
      <c r="N34" s="20"/>
      <c r="O34" s="8"/>
      <c r="P34" s="62"/>
      <c r="Q34" s="62"/>
      <c r="R34" s="63" t="str">
        <f t="shared" si="3"/>
        <v/>
      </c>
      <c r="S34" s="63"/>
      <c r="T34" s="64" t="str">
        <f t="shared" si="4"/>
        <v/>
      </c>
      <c r="U34" s="64"/>
    </row>
    <row r="35" spans="2:21" x14ac:dyDescent="0.15">
      <c r="B35" s="20">
        <v>27</v>
      </c>
      <c r="C35" s="61" t="str">
        <f t="shared" si="1"/>
        <v/>
      </c>
      <c r="D35" s="61"/>
      <c r="E35" s="20"/>
      <c r="F35" s="8"/>
      <c r="G35" s="20" t="s">
        <v>3</v>
      </c>
      <c r="H35" s="62"/>
      <c r="I35" s="62"/>
      <c r="J35" s="20"/>
      <c r="K35" s="61" t="str">
        <f t="shared" si="0"/>
        <v/>
      </c>
      <c r="L35" s="61"/>
      <c r="M35" s="6" t="str">
        <f t="shared" si="2"/>
        <v/>
      </c>
      <c r="N35" s="20"/>
      <c r="O35" s="8"/>
      <c r="P35" s="62"/>
      <c r="Q35" s="62"/>
      <c r="R35" s="63" t="str">
        <f t="shared" si="3"/>
        <v/>
      </c>
      <c r="S35" s="63"/>
      <c r="T35" s="64" t="str">
        <f t="shared" si="4"/>
        <v/>
      </c>
      <c r="U35" s="64"/>
    </row>
    <row r="36" spans="2:21" x14ac:dyDescent="0.15">
      <c r="B36" s="20">
        <v>28</v>
      </c>
      <c r="C36" s="61" t="str">
        <f t="shared" si="1"/>
        <v/>
      </c>
      <c r="D36" s="61"/>
      <c r="E36" s="20"/>
      <c r="F36" s="8"/>
      <c r="G36" s="20" t="s">
        <v>3</v>
      </c>
      <c r="H36" s="62"/>
      <c r="I36" s="62"/>
      <c r="J36" s="20"/>
      <c r="K36" s="61" t="str">
        <f t="shared" si="0"/>
        <v/>
      </c>
      <c r="L36" s="61"/>
      <c r="M36" s="6" t="str">
        <f t="shared" si="2"/>
        <v/>
      </c>
      <c r="N36" s="20"/>
      <c r="O36" s="8"/>
      <c r="P36" s="62"/>
      <c r="Q36" s="62"/>
      <c r="R36" s="63" t="str">
        <f t="shared" si="3"/>
        <v/>
      </c>
      <c r="S36" s="63"/>
      <c r="T36" s="64" t="str">
        <f t="shared" si="4"/>
        <v/>
      </c>
      <c r="U36" s="64"/>
    </row>
    <row r="37" spans="2:21" x14ac:dyDescent="0.15">
      <c r="B37" s="20">
        <v>29</v>
      </c>
      <c r="C37" s="61" t="str">
        <f t="shared" si="1"/>
        <v/>
      </c>
      <c r="D37" s="61"/>
      <c r="E37" s="20"/>
      <c r="F37" s="8"/>
      <c r="G37" s="20" t="s">
        <v>3</v>
      </c>
      <c r="H37" s="62"/>
      <c r="I37" s="62"/>
      <c r="J37" s="20"/>
      <c r="K37" s="61" t="str">
        <f t="shared" si="0"/>
        <v/>
      </c>
      <c r="L37" s="61"/>
      <c r="M37" s="6" t="str">
        <f t="shared" si="2"/>
        <v/>
      </c>
      <c r="N37" s="20"/>
      <c r="O37" s="8"/>
      <c r="P37" s="62"/>
      <c r="Q37" s="62"/>
      <c r="R37" s="63" t="str">
        <f t="shared" si="3"/>
        <v/>
      </c>
      <c r="S37" s="63"/>
      <c r="T37" s="64" t="str">
        <f t="shared" si="4"/>
        <v/>
      </c>
      <c r="U37" s="64"/>
    </row>
    <row r="38" spans="2:21" x14ac:dyDescent="0.15">
      <c r="B38" s="20">
        <v>30</v>
      </c>
      <c r="C38" s="61" t="str">
        <f t="shared" si="1"/>
        <v/>
      </c>
      <c r="D38" s="61"/>
      <c r="E38" s="20"/>
      <c r="F38" s="8"/>
      <c r="G38" s="20" t="s">
        <v>4</v>
      </c>
      <c r="H38" s="62"/>
      <c r="I38" s="62"/>
      <c r="J38" s="20"/>
      <c r="K38" s="61" t="str">
        <f t="shared" si="0"/>
        <v/>
      </c>
      <c r="L38" s="61"/>
      <c r="M38" s="6" t="str">
        <f t="shared" si="2"/>
        <v/>
      </c>
      <c r="N38" s="20"/>
      <c r="O38" s="8"/>
      <c r="P38" s="62"/>
      <c r="Q38" s="62"/>
      <c r="R38" s="63" t="str">
        <f t="shared" si="3"/>
        <v/>
      </c>
      <c r="S38" s="63"/>
      <c r="T38" s="64" t="str">
        <f t="shared" si="4"/>
        <v/>
      </c>
      <c r="U38" s="64"/>
    </row>
    <row r="39" spans="2:21" x14ac:dyDescent="0.15">
      <c r="B39" s="20">
        <v>31</v>
      </c>
      <c r="C39" s="61" t="str">
        <f t="shared" si="1"/>
        <v/>
      </c>
      <c r="D39" s="61"/>
      <c r="E39" s="20"/>
      <c r="F39" s="8"/>
      <c r="G39" s="20" t="s">
        <v>4</v>
      </c>
      <c r="H39" s="62"/>
      <c r="I39" s="62"/>
      <c r="J39" s="20"/>
      <c r="K39" s="61" t="str">
        <f t="shared" si="0"/>
        <v/>
      </c>
      <c r="L39" s="61"/>
      <c r="M39" s="6" t="str">
        <f t="shared" si="2"/>
        <v/>
      </c>
      <c r="N39" s="20"/>
      <c r="O39" s="8"/>
      <c r="P39" s="62"/>
      <c r="Q39" s="62"/>
      <c r="R39" s="63" t="str">
        <f t="shared" si="3"/>
        <v/>
      </c>
      <c r="S39" s="63"/>
      <c r="T39" s="64" t="str">
        <f t="shared" si="4"/>
        <v/>
      </c>
      <c r="U39" s="64"/>
    </row>
    <row r="40" spans="2:21" x14ac:dyDescent="0.15">
      <c r="B40" s="20">
        <v>32</v>
      </c>
      <c r="C40" s="61" t="str">
        <f t="shared" si="1"/>
        <v/>
      </c>
      <c r="D40" s="61"/>
      <c r="E40" s="20"/>
      <c r="F40" s="8"/>
      <c r="G40" s="20" t="s">
        <v>4</v>
      </c>
      <c r="H40" s="62"/>
      <c r="I40" s="62"/>
      <c r="J40" s="20"/>
      <c r="K40" s="61" t="str">
        <f t="shared" si="0"/>
        <v/>
      </c>
      <c r="L40" s="61"/>
      <c r="M40" s="6" t="str">
        <f t="shared" si="2"/>
        <v/>
      </c>
      <c r="N40" s="20"/>
      <c r="O40" s="8"/>
      <c r="P40" s="62"/>
      <c r="Q40" s="62"/>
      <c r="R40" s="63" t="str">
        <f t="shared" si="3"/>
        <v/>
      </c>
      <c r="S40" s="63"/>
      <c r="T40" s="64" t="str">
        <f t="shared" si="4"/>
        <v/>
      </c>
      <c r="U40" s="64"/>
    </row>
    <row r="41" spans="2:21" x14ac:dyDescent="0.15">
      <c r="B41" s="20">
        <v>33</v>
      </c>
      <c r="C41" s="61" t="str">
        <f t="shared" si="1"/>
        <v/>
      </c>
      <c r="D41" s="61"/>
      <c r="E41" s="20"/>
      <c r="F41" s="8"/>
      <c r="G41" s="20" t="s">
        <v>3</v>
      </c>
      <c r="H41" s="62"/>
      <c r="I41" s="62"/>
      <c r="J41" s="20"/>
      <c r="K41" s="61" t="str">
        <f t="shared" si="0"/>
        <v/>
      </c>
      <c r="L41" s="61"/>
      <c r="M41" s="6" t="str">
        <f t="shared" si="2"/>
        <v/>
      </c>
      <c r="N41" s="20"/>
      <c r="O41" s="8"/>
      <c r="P41" s="62"/>
      <c r="Q41" s="62"/>
      <c r="R41" s="63" t="str">
        <f t="shared" si="3"/>
        <v/>
      </c>
      <c r="S41" s="63"/>
      <c r="T41" s="64" t="str">
        <f t="shared" si="4"/>
        <v/>
      </c>
      <c r="U41" s="64"/>
    </row>
    <row r="42" spans="2:21" x14ac:dyDescent="0.15">
      <c r="B42" s="20">
        <v>34</v>
      </c>
      <c r="C42" s="61" t="str">
        <f t="shared" si="1"/>
        <v/>
      </c>
      <c r="D42" s="61"/>
      <c r="E42" s="20"/>
      <c r="F42" s="8"/>
      <c r="G42" s="20" t="s">
        <v>4</v>
      </c>
      <c r="H42" s="62"/>
      <c r="I42" s="62"/>
      <c r="J42" s="20"/>
      <c r="K42" s="61" t="str">
        <f t="shared" si="0"/>
        <v/>
      </c>
      <c r="L42" s="61"/>
      <c r="M42" s="6" t="str">
        <f t="shared" si="2"/>
        <v/>
      </c>
      <c r="N42" s="20"/>
      <c r="O42" s="8"/>
      <c r="P42" s="62"/>
      <c r="Q42" s="62"/>
      <c r="R42" s="63" t="str">
        <f t="shared" si="3"/>
        <v/>
      </c>
      <c r="S42" s="63"/>
      <c r="T42" s="64" t="str">
        <f t="shared" si="4"/>
        <v/>
      </c>
      <c r="U42" s="64"/>
    </row>
    <row r="43" spans="2:21" x14ac:dyDescent="0.15">
      <c r="B43" s="20">
        <v>35</v>
      </c>
      <c r="C43" s="61" t="str">
        <f t="shared" si="1"/>
        <v/>
      </c>
      <c r="D43" s="61"/>
      <c r="E43" s="20"/>
      <c r="F43" s="8"/>
      <c r="G43" s="20" t="s">
        <v>3</v>
      </c>
      <c r="H43" s="62"/>
      <c r="I43" s="62"/>
      <c r="J43" s="20"/>
      <c r="K43" s="61" t="str">
        <f t="shared" si="0"/>
        <v/>
      </c>
      <c r="L43" s="61"/>
      <c r="M43" s="6" t="str">
        <f t="shared" si="2"/>
        <v/>
      </c>
      <c r="N43" s="20"/>
      <c r="O43" s="8"/>
      <c r="P43" s="62"/>
      <c r="Q43" s="62"/>
      <c r="R43" s="63" t="str">
        <f t="shared" si="3"/>
        <v/>
      </c>
      <c r="S43" s="63"/>
      <c r="T43" s="64" t="str">
        <f t="shared" si="4"/>
        <v/>
      </c>
      <c r="U43" s="64"/>
    </row>
    <row r="44" spans="2:21" x14ac:dyDescent="0.15">
      <c r="B44" s="20">
        <v>36</v>
      </c>
      <c r="C44" s="61" t="str">
        <f t="shared" si="1"/>
        <v/>
      </c>
      <c r="D44" s="61"/>
      <c r="E44" s="20"/>
      <c r="F44" s="8"/>
      <c r="G44" s="20" t="s">
        <v>4</v>
      </c>
      <c r="H44" s="62"/>
      <c r="I44" s="62"/>
      <c r="J44" s="20"/>
      <c r="K44" s="61" t="str">
        <f t="shared" si="0"/>
        <v/>
      </c>
      <c r="L44" s="61"/>
      <c r="M44" s="6" t="str">
        <f t="shared" si="2"/>
        <v/>
      </c>
      <c r="N44" s="20"/>
      <c r="O44" s="8"/>
      <c r="P44" s="62"/>
      <c r="Q44" s="62"/>
      <c r="R44" s="63" t="str">
        <f t="shared" si="3"/>
        <v/>
      </c>
      <c r="S44" s="63"/>
      <c r="T44" s="64" t="str">
        <f t="shared" si="4"/>
        <v/>
      </c>
      <c r="U44" s="64"/>
    </row>
    <row r="45" spans="2:21" x14ac:dyDescent="0.15">
      <c r="B45" s="20">
        <v>37</v>
      </c>
      <c r="C45" s="61" t="str">
        <f t="shared" si="1"/>
        <v/>
      </c>
      <c r="D45" s="61"/>
      <c r="E45" s="20"/>
      <c r="F45" s="8"/>
      <c r="G45" s="20" t="s">
        <v>3</v>
      </c>
      <c r="H45" s="62"/>
      <c r="I45" s="62"/>
      <c r="J45" s="20"/>
      <c r="K45" s="61" t="str">
        <f t="shared" si="0"/>
        <v/>
      </c>
      <c r="L45" s="61"/>
      <c r="M45" s="6" t="str">
        <f t="shared" si="2"/>
        <v/>
      </c>
      <c r="N45" s="20"/>
      <c r="O45" s="8"/>
      <c r="P45" s="62"/>
      <c r="Q45" s="62"/>
      <c r="R45" s="63" t="str">
        <f t="shared" si="3"/>
        <v/>
      </c>
      <c r="S45" s="63"/>
      <c r="T45" s="64" t="str">
        <f t="shared" si="4"/>
        <v/>
      </c>
      <c r="U45" s="64"/>
    </row>
    <row r="46" spans="2:21" x14ac:dyDescent="0.15">
      <c r="B46" s="20">
        <v>38</v>
      </c>
      <c r="C46" s="61" t="str">
        <f t="shared" si="1"/>
        <v/>
      </c>
      <c r="D46" s="61"/>
      <c r="E46" s="20"/>
      <c r="F46" s="8"/>
      <c r="G46" s="20" t="s">
        <v>4</v>
      </c>
      <c r="H46" s="62"/>
      <c r="I46" s="62"/>
      <c r="J46" s="20"/>
      <c r="K46" s="61" t="str">
        <f t="shared" si="0"/>
        <v/>
      </c>
      <c r="L46" s="61"/>
      <c r="M46" s="6" t="str">
        <f t="shared" si="2"/>
        <v/>
      </c>
      <c r="N46" s="20"/>
      <c r="O46" s="8"/>
      <c r="P46" s="62"/>
      <c r="Q46" s="62"/>
      <c r="R46" s="63" t="str">
        <f t="shared" si="3"/>
        <v/>
      </c>
      <c r="S46" s="63"/>
      <c r="T46" s="64" t="str">
        <f t="shared" si="4"/>
        <v/>
      </c>
      <c r="U46" s="64"/>
    </row>
    <row r="47" spans="2:21" x14ac:dyDescent="0.15">
      <c r="B47" s="20">
        <v>39</v>
      </c>
      <c r="C47" s="61" t="str">
        <f t="shared" si="1"/>
        <v/>
      </c>
      <c r="D47" s="61"/>
      <c r="E47" s="20"/>
      <c r="F47" s="8"/>
      <c r="G47" s="20" t="s">
        <v>4</v>
      </c>
      <c r="H47" s="62"/>
      <c r="I47" s="62"/>
      <c r="J47" s="20"/>
      <c r="K47" s="61" t="str">
        <f t="shared" si="0"/>
        <v/>
      </c>
      <c r="L47" s="61"/>
      <c r="M47" s="6" t="str">
        <f t="shared" si="2"/>
        <v/>
      </c>
      <c r="N47" s="20"/>
      <c r="O47" s="8"/>
      <c r="P47" s="62"/>
      <c r="Q47" s="62"/>
      <c r="R47" s="63" t="str">
        <f t="shared" si="3"/>
        <v/>
      </c>
      <c r="S47" s="63"/>
      <c r="T47" s="64" t="str">
        <f t="shared" si="4"/>
        <v/>
      </c>
      <c r="U47" s="64"/>
    </row>
    <row r="48" spans="2:21" x14ac:dyDescent="0.15">
      <c r="B48" s="20">
        <v>40</v>
      </c>
      <c r="C48" s="61" t="str">
        <f t="shared" si="1"/>
        <v/>
      </c>
      <c r="D48" s="61"/>
      <c r="E48" s="20"/>
      <c r="F48" s="8"/>
      <c r="G48" s="20" t="s">
        <v>37</v>
      </c>
      <c r="H48" s="62"/>
      <c r="I48" s="62"/>
      <c r="J48" s="20"/>
      <c r="K48" s="61" t="str">
        <f t="shared" si="0"/>
        <v/>
      </c>
      <c r="L48" s="61"/>
      <c r="M48" s="6" t="str">
        <f t="shared" si="2"/>
        <v/>
      </c>
      <c r="N48" s="20"/>
      <c r="O48" s="8"/>
      <c r="P48" s="62"/>
      <c r="Q48" s="62"/>
      <c r="R48" s="63" t="str">
        <f t="shared" si="3"/>
        <v/>
      </c>
      <c r="S48" s="63"/>
      <c r="T48" s="64" t="str">
        <f t="shared" si="4"/>
        <v/>
      </c>
      <c r="U48" s="64"/>
    </row>
    <row r="49" spans="2:21" x14ac:dyDescent="0.15">
      <c r="B49" s="20">
        <v>41</v>
      </c>
      <c r="C49" s="61" t="str">
        <f t="shared" si="1"/>
        <v/>
      </c>
      <c r="D49" s="61"/>
      <c r="E49" s="20"/>
      <c r="F49" s="8"/>
      <c r="G49" s="20" t="s">
        <v>4</v>
      </c>
      <c r="H49" s="62"/>
      <c r="I49" s="62"/>
      <c r="J49" s="20"/>
      <c r="K49" s="61" t="str">
        <f t="shared" si="0"/>
        <v/>
      </c>
      <c r="L49" s="61"/>
      <c r="M49" s="6" t="str">
        <f t="shared" si="2"/>
        <v/>
      </c>
      <c r="N49" s="20"/>
      <c r="O49" s="8"/>
      <c r="P49" s="62"/>
      <c r="Q49" s="62"/>
      <c r="R49" s="63" t="str">
        <f t="shared" si="3"/>
        <v/>
      </c>
      <c r="S49" s="63"/>
      <c r="T49" s="64" t="str">
        <f t="shared" si="4"/>
        <v/>
      </c>
      <c r="U49" s="64"/>
    </row>
    <row r="50" spans="2:21" x14ac:dyDescent="0.15">
      <c r="B50" s="20">
        <v>42</v>
      </c>
      <c r="C50" s="61" t="str">
        <f t="shared" si="1"/>
        <v/>
      </c>
      <c r="D50" s="61"/>
      <c r="E50" s="20"/>
      <c r="F50" s="8"/>
      <c r="G50" s="20" t="s">
        <v>4</v>
      </c>
      <c r="H50" s="62"/>
      <c r="I50" s="62"/>
      <c r="J50" s="20"/>
      <c r="K50" s="61" t="str">
        <f t="shared" si="0"/>
        <v/>
      </c>
      <c r="L50" s="61"/>
      <c r="M50" s="6" t="str">
        <f t="shared" si="2"/>
        <v/>
      </c>
      <c r="N50" s="20"/>
      <c r="O50" s="8"/>
      <c r="P50" s="62"/>
      <c r="Q50" s="62"/>
      <c r="R50" s="63" t="str">
        <f t="shared" si="3"/>
        <v/>
      </c>
      <c r="S50" s="63"/>
      <c r="T50" s="64" t="str">
        <f t="shared" si="4"/>
        <v/>
      </c>
      <c r="U50" s="64"/>
    </row>
    <row r="51" spans="2:21" x14ac:dyDescent="0.15">
      <c r="B51" s="20">
        <v>43</v>
      </c>
      <c r="C51" s="61" t="str">
        <f t="shared" si="1"/>
        <v/>
      </c>
      <c r="D51" s="61"/>
      <c r="E51" s="20"/>
      <c r="F51" s="8"/>
      <c r="G51" s="20" t="s">
        <v>3</v>
      </c>
      <c r="H51" s="62"/>
      <c r="I51" s="62"/>
      <c r="J51" s="20"/>
      <c r="K51" s="61" t="str">
        <f t="shared" si="0"/>
        <v/>
      </c>
      <c r="L51" s="61"/>
      <c r="M51" s="6" t="str">
        <f t="shared" si="2"/>
        <v/>
      </c>
      <c r="N51" s="20"/>
      <c r="O51" s="8"/>
      <c r="P51" s="62"/>
      <c r="Q51" s="62"/>
      <c r="R51" s="63" t="str">
        <f t="shared" si="3"/>
        <v/>
      </c>
      <c r="S51" s="63"/>
      <c r="T51" s="64" t="str">
        <f t="shared" si="4"/>
        <v/>
      </c>
      <c r="U51" s="64"/>
    </row>
    <row r="52" spans="2:21" x14ac:dyDescent="0.15">
      <c r="B52" s="20">
        <v>44</v>
      </c>
      <c r="C52" s="61" t="str">
        <f t="shared" si="1"/>
        <v/>
      </c>
      <c r="D52" s="61"/>
      <c r="E52" s="20"/>
      <c r="F52" s="8"/>
      <c r="G52" s="20" t="s">
        <v>3</v>
      </c>
      <c r="H52" s="62"/>
      <c r="I52" s="62"/>
      <c r="J52" s="20"/>
      <c r="K52" s="61" t="str">
        <f t="shared" si="0"/>
        <v/>
      </c>
      <c r="L52" s="61"/>
      <c r="M52" s="6" t="str">
        <f t="shared" si="2"/>
        <v/>
      </c>
      <c r="N52" s="20"/>
      <c r="O52" s="8"/>
      <c r="P52" s="62"/>
      <c r="Q52" s="62"/>
      <c r="R52" s="63" t="str">
        <f t="shared" si="3"/>
        <v/>
      </c>
      <c r="S52" s="63"/>
      <c r="T52" s="64" t="str">
        <f t="shared" si="4"/>
        <v/>
      </c>
      <c r="U52" s="64"/>
    </row>
    <row r="53" spans="2:21" x14ac:dyDescent="0.15">
      <c r="B53" s="20">
        <v>45</v>
      </c>
      <c r="C53" s="61" t="str">
        <f t="shared" si="1"/>
        <v/>
      </c>
      <c r="D53" s="61"/>
      <c r="E53" s="20"/>
      <c r="F53" s="8"/>
      <c r="G53" s="20" t="s">
        <v>4</v>
      </c>
      <c r="H53" s="62"/>
      <c r="I53" s="62"/>
      <c r="J53" s="20"/>
      <c r="K53" s="61" t="str">
        <f t="shared" si="0"/>
        <v/>
      </c>
      <c r="L53" s="61"/>
      <c r="M53" s="6" t="str">
        <f t="shared" si="2"/>
        <v/>
      </c>
      <c r="N53" s="20"/>
      <c r="O53" s="8"/>
      <c r="P53" s="62"/>
      <c r="Q53" s="62"/>
      <c r="R53" s="63" t="str">
        <f t="shared" si="3"/>
        <v/>
      </c>
      <c r="S53" s="63"/>
      <c r="T53" s="64" t="str">
        <f t="shared" si="4"/>
        <v/>
      </c>
      <c r="U53" s="64"/>
    </row>
    <row r="54" spans="2:21" x14ac:dyDescent="0.15">
      <c r="B54" s="20">
        <v>46</v>
      </c>
      <c r="C54" s="61" t="str">
        <f t="shared" si="1"/>
        <v/>
      </c>
      <c r="D54" s="61"/>
      <c r="E54" s="20"/>
      <c r="F54" s="8"/>
      <c r="G54" s="20" t="s">
        <v>4</v>
      </c>
      <c r="H54" s="62"/>
      <c r="I54" s="62"/>
      <c r="J54" s="20"/>
      <c r="K54" s="61" t="str">
        <f t="shared" si="0"/>
        <v/>
      </c>
      <c r="L54" s="61"/>
      <c r="M54" s="6" t="str">
        <f t="shared" si="2"/>
        <v/>
      </c>
      <c r="N54" s="20"/>
      <c r="O54" s="8"/>
      <c r="P54" s="62"/>
      <c r="Q54" s="62"/>
      <c r="R54" s="63" t="str">
        <f t="shared" si="3"/>
        <v/>
      </c>
      <c r="S54" s="63"/>
      <c r="T54" s="64" t="str">
        <f t="shared" si="4"/>
        <v/>
      </c>
      <c r="U54" s="64"/>
    </row>
    <row r="55" spans="2:21" x14ac:dyDescent="0.15">
      <c r="B55" s="20">
        <v>47</v>
      </c>
      <c r="C55" s="61" t="str">
        <f t="shared" si="1"/>
        <v/>
      </c>
      <c r="D55" s="61"/>
      <c r="E55" s="20"/>
      <c r="F55" s="8"/>
      <c r="G55" s="20" t="s">
        <v>3</v>
      </c>
      <c r="H55" s="62"/>
      <c r="I55" s="62"/>
      <c r="J55" s="20"/>
      <c r="K55" s="61" t="str">
        <f t="shared" si="0"/>
        <v/>
      </c>
      <c r="L55" s="61"/>
      <c r="M55" s="6" t="str">
        <f t="shared" si="2"/>
        <v/>
      </c>
      <c r="N55" s="20"/>
      <c r="O55" s="8"/>
      <c r="P55" s="62"/>
      <c r="Q55" s="62"/>
      <c r="R55" s="63" t="str">
        <f t="shared" si="3"/>
        <v/>
      </c>
      <c r="S55" s="63"/>
      <c r="T55" s="64" t="str">
        <f t="shared" si="4"/>
        <v/>
      </c>
      <c r="U55" s="64"/>
    </row>
    <row r="56" spans="2:21" x14ac:dyDescent="0.15">
      <c r="B56" s="20">
        <v>48</v>
      </c>
      <c r="C56" s="61" t="str">
        <f t="shared" si="1"/>
        <v/>
      </c>
      <c r="D56" s="61"/>
      <c r="E56" s="20"/>
      <c r="F56" s="8"/>
      <c r="G56" s="20" t="s">
        <v>3</v>
      </c>
      <c r="H56" s="62"/>
      <c r="I56" s="62"/>
      <c r="J56" s="20"/>
      <c r="K56" s="61" t="str">
        <f t="shared" si="0"/>
        <v/>
      </c>
      <c r="L56" s="61"/>
      <c r="M56" s="6" t="str">
        <f t="shared" si="2"/>
        <v/>
      </c>
      <c r="N56" s="20"/>
      <c r="O56" s="8"/>
      <c r="P56" s="62"/>
      <c r="Q56" s="62"/>
      <c r="R56" s="63" t="str">
        <f t="shared" si="3"/>
        <v/>
      </c>
      <c r="S56" s="63"/>
      <c r="T56" s="64" t="str">
        <f t="shared" si="4"/>
        <v/>
      </c>
      <c r="U56" s="64"/>
    </row>
    <row r="57" spans="2:21" x14ac:dyDescent="0.15">
      <c r="B57" s="20">
        <v>49</v>
      </c>
      <c r="C57" s="61" t="str">
        <f t="shared" si="1"/>
        <v/>
      </c>
      <c r="D57" s="61"/>
      <c r="E57" s="20"/>
      <c r="F57" s="8"/>
      <c r="G57" s="20" t="s">
        <v>3</v>
      </c>
      <c r="H57" s="62"/>
      <c r="I57" s="62"/>
      <c r="J57" s="20"/>
      <c r="K57" s="61" t="str">
        <f t="shared" si="0"/>
        <v/>
      </c>
      <c r="L57" s="61"/>
      <c r="M57" s="6" t="str">
        <f t="shared" si="2"/>
        <v/>
      </c>
      <c r="N57" s="20"/>
      <c r="O57" s="8"/>
      <c r="P57" s="62"/>
      <c r="Q57" s="62"/>
      <c r="R57" s="63" t="str">
        <f t="shared" si="3"/>
        <v/>
      </c>
      <c r="S57" s="63"/>
      <c r="T57" s="64" t="str">
        <f t="shared" si="4"/>
        <v/>
      </c>
      <c r="U57" s="64"/>
    </row>
    <row r="58" spans="2:21" x14ac:dyDescent="0.15">
      <c r="B58" s="20">
        <v>50</v>
      </c>
      <c r="C58" s="61" t="str">
        <f t="shared" si="1"/>
        <v/>
      </c>
      <c r="D58" s="61"/>
      <c r="E58" s="20"/>
      <c r="F58" s="8"/>
      <c r="G58" s="20" t="s">
        <v>3</v>
      </c>
      <c r="H58" s="62"/>
      <c r="I58" s="62"/>
      <c r="J58" s="20"/>
      <c r="K58" s="61" t="str">
        <f t="shared" si="0"/>
        <v/>
      </c>
      <c r="L58" s="61"/>
      <c r="M58" s="6" t="str">
        <f t="shared" si="2"/>
        <v/>
      </c>
      <c r="N58" s="20"/>
      <c r="O58" s="8"/>
      <c r="P58" s="62"/>
      <c r="Q58" s="62"/>
      <c r="R58" s="63" t="str">
        <f t="shared" si="3"/>
        <v/>
      </c>
      <c r="S58" s="63"/>
      <c r="T58" s="64" t="str">
        <f t="shared" si="4"/>
        <v/>
      </c>
      <c r="U58" s="64"/>
    </row>
    <row r="59" spans="2:21" x14ac:dyDescent="0.15">
      <c r="B59" s="20">
        <v>51</v>
      </c>
      <c r="C59" s="61" t="str">
        <f t="shared" si="1"/>
        <v/>
      </c>
      <c r="D59" s="61"/>
      <c r="E59" s="20"/>
      <c r="F59" s="8"/>
      <c r="G59" s="20" t="s">
        <v>3</v>
      </c>
      <c r="H59" s="62"/>
      <c r="I59" s="62"/>
      <c r="J59" s="20"/>
      <c r="K59" s="61" t="str">
        <f t="shared" si="0"/>
        <v/>
      </c>
      <c r="L59" s="61"/>
      <c r="M59" s="6" t="str">
        <f t="shared" si="2"/>
        <v/>
      </c>
      <c r="N59" s="20"/>
      <c r="O59" s="8"/>
      <c r="P59" s="62"/>
      <c r="Q59" s="62"/>
      <c r="R59" s="63" t="str">
        <f t="shared" si="3"/>
        <v/>
      </c>
      <c r="S59" s="63"/>
      <c r="T59" s="64" t="str">
        <f t="shared" si="4"/>
        <v/>
      </c>
      <c r="U59" s="64"/>
    </row>
    <row r="60" spans="2:21" x14ac:dyDescent="0.15">
      <c r="B60" s="20">
        <v>52</v>
      </c>
      <c r="C60" s="61" t="str">
        <f t="shared" si="1"/>
        <v/>
      </c>
      <c r="D60" s="61"/>
      <c r="E60" s="20"/>
      <c r="F60" s="8"/>
      <c r="G60" s="20" t="s">
        <v>3</v>
      </c>
      <c r="H60" s="62"/>
      <c r="I60" s="62"/>
      <c r="J60" s="20"/>
      <c r="K60" s="61" t="str">
        <f t="shared" si="0"/>
        <v/>
      </c>
      <c r="L60" s="61"/>
      <c r="M60" s="6" t="str">
        <f t="shared" si="2"/>
        <v/>
      </c>
      <c r="N60" s="20"/>
      <c r="O60" s="8"/>
      <c r="P60" s="62"/>
      <c r="Q60" s="62"/>
      <c r="R60" s="63" t="str">
        <f t="shared" si="3"/>
        <v/>
      </c>
      <c r="S60" s="63"/>
      <c r="T60" s="64" t="str">
        <f t="shared" si="4"/>
        <v/>
      </c>
      <c r="U60" s="64"/>
    </row>
    <row r="61" spans="2:21" x14ac:dyDescent="0.15">
      <c r="B61" s="20">
        <v>53</v>
      </c>
      <c r="C61" s="61" t="str">
        <f t="shared" si="1"/>
        <v/>
      </c>
      <c r="D61" s="61"/>
      <c r="E61" s="20"/>
      <c r="F61" s="8"/>
      <c r="G61" s="20" t="s">
        <v>3</v>
      </c>
      <c r="H61" s="62"/>
      <c r="I61" s="62"/>
      <c r="J61" s="20"/>
      <c r="K61" s="61" t="str">
        <f t="shared" si="0"/>
        <v/>
      </c>
      <c r="L61" s="61"/>
      <c r="M61" s="6" t="str">
        <f t="shared" si="2"/>
        <v/>
      </c>
      <c r="N61" s="20"/>
      <c r="O61" s="8"/>
      <c r="P61" s="62"/>
      <c r="Q61" s="62"/>
      <c r="R61" s="63" t="str">
        <f t="shared" si="3"/>
        <v/>
      </c>
      <c r="S61" s="63"/>
      <c r="T61" s="64" t="str">
        <f t="shared" si="4"/>
        <v/>
      </c>
      <c r="U61" s="64"/>
    </row>
    <row r="62" spans="2:21" x14ac:dyDescent="0.15">
      <c r="B62" s="20">
        <v>54</v>
      </c>
      <c r="C62" s="61" t="str">
        <f t="shared" si="1"/>
        <v/>
      </c>
      <c r="D62" s="61"/>
      <c r="E62" s="20"/>
      <c r="F62" s="8"/>
      <c r="G62" s="20" t="s">
        <v>3</v>
      </c>
      <c r="H62" s="62"/>
      <c r="I62" s="62"/>
      <c r="J62" s="20"/>
      <c r="K62" s="61" t="str">
        <f t="shared" si="0"/>
        <v/>
      </c>
      <c r="L62" s="61"/>
      <c r="M62" s="6" t="str">
        <f t="shared" si="2"/>
        <v/>
      </c>
      <c r="N62" s="20"/>
      <c r="O62" s="8"/>
      <c r="P62" s="62"/>
      <c r="Q62" s="62"/>
      <c r="R62" s="63" t="str">
        <f t="shared" si="3"/>
        <v/>
      </c>
      <c r="S62" s="63"/>
      <c r="T62" s="64" t="str">
        <f t="shared" si="4"/>
        <v/>
      </c>
      <c r="U62" s="64"/>
    </row>
    <row r="63" spans="2:21" x14ac:dyDescent="0.15">
      <c r="B63" s="20">
        <v>55</v>
      </c>
      <c r="C63" s="61" t="str">
        <f t="shared" si="1"/>
        <v/>
      </c>
      <c r="D63" s="61"/>
      <c r="E63" s="20"/>
      <c r="F63" s="8"/>
      <c r="G63" s="20" t="s">
        <v>4</v>
      </c>
      <c r="H63" s="62"/>
      <c r="I63" s="62"/>
      <c r="J63" s="20"/>
      <c r="K63" s="61" t="str">
        <f t="shared" si="0"/>
        <v/>
      </c>
      <c r="L63" s="61"/>
      <c r="M63" s="6" t="str">
        <f t="shared" si="2"/>
        <v/>
      </c>
      <c r="N63" s="20"/>
      <c r="O63" s="8"/>
      <c r="P63" s="62"/>
      <c r="Q63" s="62"/>
      <c r="R63" s="63" t="str">
        <f t="shared" si="3"/>
        <v/>
      </c>
      <c r="S63" s="63"/>
      <c r="T63" s="64" t="str">
        <f t="shared" si="4"/>
        <v/>
      </c>
      <c r="U63" s="64"/>
    </row>
    <row r="64" spans="2:21" x14ac:dyDescent="0.15">
      <c r="B64" s="20">
        <v>56</v>
      </c>
      <c r="C64" s="61" t="str">
        <f t="shared" si="1"/>
        <v/>
      </c>
      <c r="D64" s="61"/>
      <c r="E64" s="20"/>
      <c r="F64" s="8"/>
      <c r="G64" s="20" t="s">
        <v>3</v>
      </c>
      <c r="H64" s="62"/>
      <c r="I64" s="62"/>
      <c r="J64" s="20"/>
      <c r="K64" s="61" t="str">
        <f t="shared" si="0"/>
        <v/>
      </c>
      <c r="L64" s="61"/>
      <c r="M64" s="6" t="str">
        <f t="shared" si="2"/>
        <v/>
      </c>
      <c r="N64" s="20"/>
      <c r="O64" s="8"/>
      <c r="P64" s="62"/>
      <c r="Q64" s="62"/>
      <c r="R64" s="63" t="str">
        <f t="shared" si="3"/>
        <v/>
      </c>
      <c r="S64" s="63"/>
      <c r="T64" s="64" t="str">
        <f t="shared" si="4"/>
        <v/>
      </c>
      <c r="U64" s="64"/>
    </row>
    <row r="65" spans="2:21" x14ac:dyDescent="0.15">
      <c r="B65" s="20">
        <v>57</v>
      </c>
      <c r="C65" s="61" t="str">
        <f t="shared" si="1"/>
        <v/>
      </c>
      <c r="D65" s="61"/>
      <c r="E65" s="20"/>
      <c r="F65" s="8"/>
      <c r="G65" s="20" t="s">
        <v>3</v>
      </c>
      <c r="H65" s="62"/>
      <c r="I65" s="62"/>
      <c r="J65" s="20"/>
      <c r="K65" s="61" t="str">
        <f t="shared" si="0"/>
        <v/>
      </c>
      <c r="L65" s="61"/>
      <c r="M65" s="6" t="str">
        <f t="shared" si="2"/>
        <v/>
      </c>
      <c r="N65" s="20"/>
      <c r="O65" s="8"/>
      <c r="P65" s="62"/>
      <c r="Q65" s="62"/>
      <c r="R65" s="63" t="str">
        <f t="shared" si="3"/>
        <v/>
      </c>
      <c r="S65" s="63"/>
      <c r="T65" s="64" t="str">
        <f t="shared" si="4"/>
        <v/>
      </c>
      <c r="U65" s="64"/>
    </row>
    <row r="66" spans="2:21" x14ac:dyDescent="0.15">
      <c r="B66" s="20">
        <v>58</v>
      </c>
      <c r="C66" s="61" t="str">
        <f t="shared" si="1"/>
        <v/>
      </c>
      <c r="D66" s="61"/>
      <c r="E66" s="20"/>
      <c r="F66" s="8"/>
      <c r="G66" s="20" t="s">
        <v>3</v>
      </c>
      <c r="H66" s="62"/>
      <c r="I66" s="62"/>
      <c r="J66" s="20"/>
      <c r="K66" s="61" t="str">
        <f t="shared" si="0"/>
        <v/>
      </c>
      <c r="L66" s="61"/>
      <c r="M66" s="6" t="str">
        <f t="shared" si="2"/>
        <v/>
      </c>
      <c r="N66" s="20"/>
      <c r="O66" s="8"/>
      <c r="P66" s="62"/>
      <c r="Q66" s="62"/>
      <c r="R66" s="63" t="str">
        <f t="shared" si="3"/>
        <v/>
      </c>
      <c r="S66" s="63"/>
      <c r="T66" s="64" t="str">
        <f t="shared" si="4"/>
        <v/>
      </c>
      <c r="U66" s="64"/>
    </row>
    <row r="67" spans="2:21" x14ac:dyDescent="0.15">
      <c r="B67" s="20">
        <v>59</v>
      </c>
      <c r="C67" s="61" t="str">
        <f t="shared" si="1"/>
        <v/>
      </c>
      <c r="D67" s="61"/>
      <c r="E67" s="20"/>
      <c r="F67" s="8"/>
      <c r="G67" s="20" t="s">
        <v>3</v>
      </c>
      <c r="H67" s="62"/>
      <c r="I67" s="62"/>
      <c r="J67" s="20"/>
      <c r="K67" s="61" t="str">
        <f t="shared" si="0"/>
        <v/>
      </c>
      <c r="L67" s="61"/>
      <c r="M67" s="6" t="str">
        <f t="shared" si="2"/>
        <v/>
      </c>
      <c r="N67" s="20"/>
      <c r="O67" s="8"/>
      <c r="P67" s="62"/>
      <c r="Q67" s="62"/>
      <c r="R67" s="63" t="str">
        <f t="shared" si="3"/>
        <v/>
      </c>
      <c r="S67" s="63"/>
      <c r="T67" s="64" t="str">
        <f t="shared" si="4"/>
        <v/>
      </c>
      <c r="U67" s="64"/>
    </row>
    <row r="68" spans="2:21" x14ac:dyDescent="0.15">
      <c r="B68" s="20">
        <v>60</v>
      </c>
      <c r="C68" s="61" t="str">
        <f t="shared" si="1"/>
        <v/>
      </c>
      <c r="D68" s="61"/>
      <c r="E68" s="20"/>
      <c r="F68" s="8"/>
      <c r="G68" s="20" t="s">
        <v>4</v>
      </c>
      <c r="H68" s="62"/>
      <c r="I68" s="62"/>
      <c r="J68" s="20"/>
      <c r="K68" s="61" t="str">
        <f t="shared" si="0"/>
        <v/>
      </c>
      <c r="L68" s="61"/>
      <c r="M68" s="6" t="str">
        <f t="shared" si="2"/>
        <v/>
      </c>
      <c r="N68" s="20"/>
      <c r="O68" s="8"/>
      <c r="P68" s="62"/>
      <c r="Q68" s="62"/>
      <c r="R68" s="63" t="str">
        <f t="shared" si="3"/>
        <v/>
      </c>
      <c r="S68" s="63"/>
      <c r="T68" s="64" t="str">
        <f t="shared" si="4"/>
        <v/>
      </c>
      <c r="U68" s="64"/>
    </row>
    <row r="69" spans="2:21" x14ac:dyDescent="0.15">
      <c r="B69" s="20">
        <v>61</v>
      </c>
      <c r="C69" s="61" t="str">
        <f t="shared" si="1"/>
        <v/>
      </c>
      <c r="D69" s="61"/>
      <c r="E69" s="20"/>
      <c r="F69" s="8"/>
      <c r="G69" s="20" t="s">
        <v>4</v>
      </c>
      <c r="H69" s="62"/>
      <c r="I69" s="62"/>
      <c r="J69" s="20"/>
      <c r="K69" s="61" t="str">
        <f t="shared" si="0"/>
        <v/>
      </c>
      <c r="L69" s="61"/>
      <c r="M69" s="6" t="str">
        <f t="shared" si="2"/>
        <v/>
      </c>
      <c r="N69" s="20"/>
      <c r="O69" s="8"/>
      <c r="P69" s="62"/>
      <c r="Q69" s="62"/>
      <c r="R69" s="63" t="str">
        <f t="shared" si="3"/>
        <v/>
      </c>
      <c r="S69" s="63"/>
      <c r="T69" s="64" t="str">
        <f t="shared" si="4"/>
        <v/>
      </c>
      <c r="U69" s="64"/>
    </row>
    <row r="70" spans="2:21" x14ac:dyDescent="0.15">
      <c r="B70" s="20">
        <v>62</v>
      </c>
      <c r="C70" s="61" t="str">
        <f t="shared" si="1"/>
        <v/>
      </c>
      <c r="D70" s="61"/>
      <c r="E70" s="20"/>
      <c r="F70" s="8"/>
      <c r="G70" s="20" t="s">
        <v>3</v>
      </c>
      <c r="H70" s="62"/>
      <c r="I70" s="62"/>
      <c r="J70" s="20"/>
      <c r="K70" s="61" t="str">
        <f t="shared" si="0"/>
        <v/>
      </c>
      <c r="L70" s="61"/>
      <c r="M70" s="6" t="str">
        <f t="shared" si="2"/>
        <v/>
      </c>
      <c r="N70" s="20"/>
      <c r="O70" s="8"/>
      <c r="P70" s="62"/>
      <c r="Q70" s="62"/>
      <c r="R70" s="63" t="str">
        <f t="shared" si="3"/>
        <v/>
      </c>
      <c r="S70" s="63"/>
      <c r="T70" s="64" t="str">
        <f t="shared" si="4"/>
        <v/>
      </c>
      <c r="U70" s="64"/>
    </row>
    <row r="71" spans="2:21" x14ac:dyDescent="0.15">
      <c r="B71" s="20">
        <v>63</v>
      </c>
      <c r="C71" s="61" t="str">
        <f t="shared" si="1"/>
        <v/>
      </c>
      <c r="D71" s="61"/>
      <c r="E71" s="20"/>
      <c r="F71" s="8"/>
      <c r="G71" s="20" t="s">
        <v>4</v>
      </c>
      <c r="H71" s="62"/>
      <c r="I71" s="62"/>
      <c r="J71" s="20"/>
      <c r="K71" s="61" t="str">
        <f t="shared" si="0"/>
        <v/>
      </c>
      <c r="L71" s="61"/>
      <c r="M71" s="6" t="str">
        <f t="shared" si="2"/>
        <v/>
      </c>
      <c r="N71" s="20"/>
      <c r="O71" s="8"/>
      <c r="P71" s="62"/>
      <c r="Q71" s="62"/>
      <c r="R71" s="63" t="str">
        <f t="shared" si="3"/>
        <v/>
      </c>
      <c r="S71" s="63"/>
      <c r="T71" s="64" t="str">
        <f t="shared" si="4"/>
        <v/>
      </c>
      <c r="U71" s="64"/>
    </row>
    <row r="72" spans="2:21" x14ac:dyDescent="0.15">
      <c r="B72" s="20">
        <v>64</v>
      </c>
      <c r="C72" s="61" t="str">
        <f t="shared" si="1"/>
        <v/>
      </c>
      <c r="D72" s="61"/>
      <c r="E72" s="20"/>
      <c r="F72" s="8"/>
      <c r="G72" s="20" t="s">
        <v>3</v>
      </c>
      <c r="H72" s="62"/>
      <c r="I72" s="62"/>
      <c r="J72" s="20"/>
      <c r="K72" s="61" t="str">
        <f t="shared" si="0"/>
        <v/>
      </c>
      <c r="L72" s="61"/>
      <c r="M72" s="6" t="str">
        <f t="shared" si="2"/>
        <v/>
      </c>
      <c r="N72" s="20"/>
      <c r="O72" s="8"/>
      <c r="P72" s="62"/>
      <c r="Q72" s="62"/>
      <c r="R72" s="63" t="str">
        <f t="shared" si="3"/>
        <v/>
      </c>
      <c r="S72" s="63"/>
      <c r="T72" s="64" t="str">
        <f t="shared" si="4"/>
        <v/>
      </c>
      <c r="U72" s="64"/>
    </row>
    <row r="73" spans="2:21" x14ac:dyDescent="0.15">
      <c r="B73" s="20">
        <v>65</v>
      </c>
      <c r="C73" s="61" t="str">
        <f t="shared" si="1"/>
        <v/>
      </c>
      <c r="D73" s="61"/>
      <c r="E73" s="20"/>
      <c r="F73" s="8"/>
      <c r="G73" s="20" t="s">
        <v>4</v>
      </c>
      <c r="H73" s="62"/>
      <c r="I73" s="62"/>
      <c r="J73" s="20"/>
      <c r="K73" s="61" t="str">
        <f t="shared" ref="K73:K108" si="5">IF(F73="","",C73*0.03)</f>
        <v/>
      </c>
      <c r="L73" s="61"/>
      <c r="M73" s="6" t="str">
        <f t="shared" si="2"/>
        <v/>
      </c>
      <c r="N73" s="20"/>
      <c r="O73" s="8"/>
      <c r="P73" s="62"/>
      <c r="Q73" s="62"/>
      <c r="R73" s="63" t="str">
        <f t="shared" si="3"/>
        <v/>
      </c>
      <c r="S73" s="63"/>
      <c r="T73" s="64" t="str">
        <f t="shared" si="4"/>
        <v/>
      </c>
      <c r="U73" s="64"/>
    </row>
    <row r="74" spans="2:21" x14ac:dyDescent="0.15">
      <c r="B74" s="20">
        <v>66</v>
      </c>
      <c r="C74" s="61" t="str">
        <f t="shared" ref="C74:C108" si="6">IF(R73="","",C73+R73)</f>
        <v/>
      </c>
      <c r="D74" s="61"/>
      <c r="E74" s="20"/>
      <c r="F74" s="8"/>
      <c r="G74" s="20" t="s">
        <v>4</v>
      </c>
      <c r="H74" s="62"/>
      <c r="I74" s="62"/>
      <c r="J74" s="20"/>
      <c r="K74" s="61" t="str">
        <f t="shared" si="5"/>
        <v/>
      </c>
      <c r="L74" s="61"/>
      <c r="M74" s="6" t="str">
        <f t="shared" ref="M74:M108" si="7">IF(J74="","",(K74/J74)/1000)</f>
        <v/>
      </c>
      <c r="N74" s="20"/>
      <c r="O74" s="8"/>
      <c r="P74" s="62"/>
      <c r="Q74" s="62"/>
      <c r="R74" s="63" t="str">
        <f t="shared" ref="R74:R108" si="8">IF(O74="","",(IF(G74="売",H74-P74,P74-H74))*M74*10000000)</f>
        <v/>
      </c>
      <c r="S74" s="63"/>
      <c r="T74" s="64" t="str">
        <f t="shared" ref="T74:T108" si="9">IF(O74="","",IF(R74&lt;0,J74*(-1),IF(G74="買",(P74-H74)*10000,(H74-P74)*10000)))</f>
        <v/>
      </c>
      <c r="U74" s="64"/>
    </row>
    <row r="75" spans="2:21" x14ac:dyDescent="0.15">
      <c r="B75" s="20">
        <v>67</v>
      </c>
      <c r="C75" s="61" t="str">
        <f t="shared" si="6"/>
        <v/>
      </c>
      <c r="D75" s="61"/>
      <c r="E75" s="20"/>
      <c r="F75" s="8"/>
      <c r="G75" s="20" t="s">
        <v>3</v>
      </c>
      <c r="H75" s="62"/>
      <c r="I75" s="62"/>
      <c r="J75" s="20"/>
      <c r="K75" s="61" t="str">
        <f t="shared" si="5"/>
        <v/>
      </c>
      <c r="L75" s="61"/>
      <c r="M75" s="6" t="str">
        <f t="shared" si="7"/>
        <v/>
      </c>
      <c r="N75" s="20"/>
      <c r="O75" s="8"/>
      <c r="P75" s="62"/>
      <c r="Q75" s="62"/>
      <c r="R75" s="63" t="str">
        <f t="shared" si="8"/>
        <v/>
      </c>
      <c r="S75" s="63"/>
      <c r="T75" s="64" t="str">
        <f t="shared" si="9"/>
        <v/>
      </c>
      <c r="U75" s="64"/>
    </row>
    <row r="76" spans="2:21" x14ac:dyDescent="0.15">
      <c r="B76" s="20">
        <v>68</v>
      </c>
      <c r="C76" s="61" t="str">
        <f t="shared" si="6"/>
        <v/>
      </c>
      <c r="D76" s="61"/>
      <c r="E76" s="20"/>
      <c r="F76" s="8"/>
      <c r="G76" s="20" t="s">
        <v>3</v>
      </c>
      <c r="H76" s="62"/>
      <c r="I76" s="62"/>
      <c r="J76" s="20"/>
      <c r="K76" s="61" t="str">
        <f t="shared" si="5"/>
        <v/>
      </c>
      <c r="L76" s="61"/>
      <c r="M76" s="6" t="str">
        <f t="shared" si="7"/>
        <v/>
      </c>
      <c r="N76" s="20"/>
      <c r="O76" s="8"/>
      <c r="P76" s="62"/>
      <c r="Q76" s="62"/>
      <c r="R76" s="63" t="str">
        <f t="shared" si="8"/>
        <v/>
      </c>
      <c r="S76" s="63"/>
      <c r="T76" s="64" t="str">
        <f t="shared" si="9"/>
        <v/>
      </c>
      <c r="U76" s="64"/>
    </row>
    <row r="77" spans="2:21" x14ac:dyDescent="0.15">
      <c r="B77" s="20">
        <v>69</v>
      </c>
      <c r="C77" s="61" t="str">
        <f t="shared" si="6"/>
        <v/>
      </c>
      <c r="D77" s="61"/>
      <c r="E77" s="20"/>
      <c r="F77" s="8"/>
      <c r="G77" s="20" t="s">
        <v>3</v>
      </c>
      <c r="H77" s="62"/>
      <c r="I77" s="62"/>
      <c r="J77" s="20"/>
      <c r="K77" s="61" t="str">
        <f t="shared" si="5"/>
        <v/>
      </c>
      <c r="L77" s="61"/>
      <c r="M77" s="6" t="str">
        <f t="shared" si="7"/>
        <v/>
      </c>
      <c r="N77" s="20"/>
      <c r="O77" s="8"/>
      <c r="P77" s="62"/>
      <c r="Q77" s="62"/>
      <c r="R77" s="63" t="str">
        <f t="shared" si="8"/>
        <v/>
      </c>
      <c r="S77" s="63"/>
      <c r="T77" s="64" t="str">
        <f t="shared" si="9"/>
        <v/>
      </c>
      <c r="U77" s="64"/>
    </row>
    <row r="78" spans="2:21" x14ac:dyDescent="0.15">
      <c r="B78" s="20">
        <v>70</v>
      </c>
      <c r="C78" s="61" t="str">
        <f t="shared" si="6"/>
        <v/>
      </c>
      <c r="D78" s="61"/>
      <c r="E78" s="20"/>
      <c r="F78" s="8"/>
      <c r="G78" s="20" t="s">
        <v>4</v>
      </c>
      <c r="H78" s="62"/>
      <c r="I78" s="62"/>
      <c r="J78" s="20"/>
      <c r="K78" s="61" t="str">
        <f t="shared" si="5"/>
        <v/>
      </c>
      <c r="L78" s="61"/>
      <c r="M78" s="6" t="str">
        <f t="shared" si="7"/>
        <v/>
      </c>
      <c r="N78" s="20"/>
      <c r="O78" s="8"/>
      <c r="P78" s="62"/>
      <c r="Q78" s="62"/>
      <c r="R78" s="63" t="str">
        <f t="shared" si="8"/>
        <v/>
      </c>
      <c r="S78" s="63"/>
      <c r="T78" s="64" t="str">
        <f t="shared" si="9"/>
        <v/>
      </c>
      <c r="U78" s="64"/>
    </row>
    <row r="79" spans="2:21" x14ac:dyDescent="0.15">
      <c r="B79" s="20">
        <v>71</v>
      </c>
      <c r="C79" s="61" t="str">
        <f t="shared" si="6"/>
        <v/>
      </c>
      <c r="D79" s="61"/>
      <c r="E79" s="20"/>
      <c r="F79" s="8"/>
      <c r="G79" s="20" t="s">
        <v>3</v>
      </c>
      <c r="H79" s="62"/>
      <c r="I79" s="62"/>
      <c r="J79" s="20"/>
      <c r="K79" s="61" t="str">
        <f t="shared" si="5"/>
        <v/>
      </c>
      <c r="L79" s="61"/>
      <c r="M79" s="6" t="str">
        <f t="shared" si="7"/>
        <v/>
      </c>
      <c r="N79" s="20"/>
      <c r="O79" s="8"/>
      <c r="P79" s="62"/>
      <c r="Q79" s="62"/>
      <c r="R79" s="63" t="str">
        <f t="shared" si="8"/>
        <v/>
      </c>
      <c r="S79" s="63"/>
      <c r="T79" s="64" t="str">
        <f t="shared" si="9"/>
        <v/>
      </c>
      <c r="U79" s="64"/>
    </row>
    <row r="80" spans="2:21" x14ac:dyDescent="0.15">
      <c r="B80" s="20">
        <v>72</v>
      </c>
      <c r="C80" s="61" t="str">
        <f t="shared" si="6"/>
        <v/>
      </c>
      <c r="D80" s="61"/>
      <c r="E80" s="20"/>
      <c r="F80" s="8"/>
      <c r="G80" s="20" t="s">
        <v>4</v>
      </c>
      <c r="H80" s="62"/>
      <c r="I80" s="62"/>
      <c r="J80" s="20"/>
      <c r="K80" s="61" t="str">
        <f t="shared" si="5"/>
        <v/>
      </c>
      <c r="L80" s="61"/>
      <c r="M80" s="6" t="str">
        <f t="shared" si="7"/>
        <v/>
      </c>
      <c r="N80" s="20"/>
      <c r="O80" s="8"/>
      <c r="P80" s="62"/>
      <c r="Q80" s="62"/>
      <c r="R80" s="63" t="str">
        <f t="shared" si="8"/>
        <v/>
      </c>
      <c r="S80" s="63"/>
      <c r="T80" s="64" t="str">
        <f t="shared" si="9"/>
        <v/>
      </c>
      <c r="U80" s="64"/>
    </row>
    <row r="81" spans="2:21" x14ac:dyDescent="0.15">
      <c r="B81" s="20">
        <v>73</v>
      </c>
      <c r="C81" s="61" t="str">
        <f t="shared" si="6"/>
        <v/>
      </c>
      <c r="D81" s="61"/>
      <c r="E81" s="20"/>
      <c r="F81" s="8"/>
      <c r="G81" s="20" t="s">
        <v>3</v>
      </c>
      <c r="H81" s="62"/>
      <c r="I81" s="62"/>
      <c r="J81" s="20"/>
      <c r="K81" s="61" t="str">
        <f t="shared" si="5"/>
        <v/>
      </c>
      <c r="L81" s="61"/>
      <c r="M81" s="6" t="str">
        <f t="shared" si="7"/>
        <v/>
      </c>
      <c r="N81" s="20"/>
      <c r="O81" s="8"/>
      <c r="P81" s="62"/>
      <c r="Q81" s="62"/>
      <c r="R81" s="63" t="str">
        <f t="shared" si="8"/>
        <v/>
      </c>
      <c r="S81" s="63"/>
      <c r="T81" s="64" t="str">
        <f t="shared" si="9"/>
        <v/>
      </c>
      <c r="U81" s="64"/>
    </row>
    <row r="82" spans="2:21" x14ac:dyDescent="0.15">
      <c r="B82" s="20">
        <v>74</v>
      </c>
      <c r="C82" s="61" t="str">
        <f t="shared" si="6"/>
        <v/>
      </c>
      <c r="D82" s="61"/>
      <c r="E82" s="20"/>
      <c r="F82" s="8"/>
      <c r="G82" s="20" t="s">
        <v>3</v>
      </c>
      <c r="H82" s="62"/>
      <c r="I82" s="62"/>
      <c r="J82" s="20"/>
      <c r="K82" s="61" t="str">
        <f t="shared" si="5"/>
        <v/>
      </c>
      <c r="L82" s="61"/>
      <c r="M82" s="6" t="str">
        <f t="shared" si="7"/>
        <v/>
      </c>
      <c r="N82" s="20"/>
      <c r="O82" s="8"/>
      <c r="P82" s="62"/>
      <c r="Q82" s="62"/>
      <c r="R82" s="63" t="str">
        <f t="shared" si="8"/>
        <v/>
      </c>
      <c r="S82" s="63"/>
      <c r="T82" s="64" t="str">
        <f t="shared" si="9"/>
        <v/>
      </c>
      <c r="U82" s="64"/>
    </row>
    <row r="83" spans="2:21" x14ac:dyDescent="0.15">
      <c r="B83" s="20">
        <v>75</v>
      </c>
      <c r="C83" s="61" t="str">
        <f t="shared" si="6"/>
        <v/>
      </c>
      <c r="D83" s="61"/>
      <c r="E83" s="20"/>
      <c r="F83" s="8"/>
      <c r="G83" s="20" t="s">
        <v>3</v>
      </c>
      <c r="H83" s="62"/>
      <c r="I83" s="62"/>
      <c r="J83" s="20"/>
      <c r="K83" s="61" t="str">
        <f t="shared" si="5"/>
        <v/>
      </c>
      <c r="L83" s="61"/>
      <c r="M83" s="6" t="str">
        <f t="shared" si="7"/>
        <v/>
      </c>
      <c r="N83" s="20"/>
      <c r="O83" s="8"/>
      <c r="P83" s="62"/>
      <c r="Q83" s="62"/>
      <c r="R83" s="63" t="str">
        <f t="shared" si="8"/>
        <v/>
      </c>
      <c r="S83" s="63"/>
      <c r="T83" s="64" t="str">
        <f t="shared" si="9"/>
        <v/>
      </c>
      <c r="U83" s="64"/>
    </row>
    <row r="84" spans="2:21" x14ac:dyDescent="0.15">
      <c r="B84" s="20">
        <v>76</v>
      </c>
      <c r="C84" s="61" t="str">
        <f t="shared" si="6"/>
        <v/>
      </c>
      <c r="D84" s="61"/>
      <c r="E84" s="20"/>
      <c r="F84" s="8"/>
      <c r="G84" s="20" t="s">
        <v>3</v>
      </c>
      <c r="H84" s="62"/>
      <c r="I84" s="62"/>
      <c r="J84" s="20"/>
      <c r="K84" s="61" t="str">
        <f t="shared" si="5"/>
        <v/>
      </c>
      <c r="L84" s="61"/>
      <c r="M84" s="6" t="str">
        <f t="shared" si="7"/>
        <v/>
      </c>
      <c r="N84" s="20"/>
      <c r="O84" s="8"/>
      <c r="P84" s="62"/>
      <c r="Q84" s="62"/>
      <c r="R84" s="63" t="str">
        <f t="shared" si="8"/>
        <v/>
      </c>
      <c r="S84" s="63"/>
      <c r="T84" s="64" t="str">
        <f t="shared" si="9"/>
        <v/>
      </c>
      <c r="U84" s="64"/>
    </row>
    <row r="85" spans="2:21" x14ac:dyDescent="0.15">
      <c r="B85" s="20">
        <v>77</v>
      </c>
      <c r="C85" s="61" t="str">
        <f t="shared" si="6"/>
        <v/>
      </c>
      <c r="D85" s="61"/>
      <c r="E85" s="20"/>
      <c r="F85" s="8"/>
      <c r="G85" s="20" t="s">
        <v>4</v>
      </c>
      <c r="H85" s="62"/>
      <c r="I85" s="62"/>
      <c r="J85" s="20"/>
      <c r="K85" s="61" t="str">
        <f t="shared" si="5"/>
        <v/>
      </c>
      <c r="L85" s="61"/>
      <c r="M85" s="6" t="str">
        <f t="shared" si="7"/>
        <v/>
      </c>
      <c r="N85" s="20"/>
      <c r="O85" s="8"/>
      <c r="P85" s="62"/>
      <c r="Q85" s="62"/>
      <c r="R85" s="63" t="str">
        <f t="shared" si="8"/>
        <v/>
      </c>
      <c r="S85" s="63"/>
      <c r="T85" s="64" t="str">
        <f t="shared" si="9"/>
        <v/>
      </c>
      <c r="U85" s="64"/>
    </row>
    <row r="86" spans="2:21" x14ac:dyDescent="0.15">
      <c r="B86" s="20">
        <v>78</v>
      </c>
      <c r="C86" s="61" t="str">
        <f t="shared" si="6"/>
        <v/>
      </c>
      <c r="D86" s="61"/>
      <c r="E86" s="20"/>
      <c r="F86" s="8"/>
      <c r="G86" s="20" t="s">
        <v>3</v>
      </c>
      <c r="H86" s="62"/>
      <c r="I86" s="62"/>
      <c r="J86" s="20"/>
      <c r="K86" s="61" t="str">
        <f t="shared" si="5"/>
        <v/>
      </c>
      <c r="L86" s="61"/>
      <c r="M86" s="6" t="str">
        <f t="shared" si="7"/>
        <v/>
      </c>
      <c r="N86" s="20"/>
      <c r="O86" s="8"/>
      <c r="P86" s="62"/>
      <c r="Q86" s="62"/>
      <c r="R86" s="63" t="str">
        <f t="shared" si="8"/>
        <v/>
      </c>
      <c r="S86" s="63"/>
      <c r="T86" s="64" t="str">
        <f t="shared" si="9"/>
        <v/>
      </c>
      <c r="U86" s="64"/>
    </row>
    <row r="87" spans="2:21" x14ac:dyDescent="0.15">
      <c r="B87" s="20">
        <v>79</v>
      </c>
      <c r="C87" s="61" t="str">
        <f t="shared" si="6"/>
        <v/>
      </c>
      <c r="D87" s="61"/>
      <c r="E87" s="20"/>
      <c r="F87" s="8"/>
      <c r="G87" s="20" t="s">
        <v>4</v>
      </c>
      <c r="H87" s="62"/>
      <c r="I87" s="62"/>
      <c r="J87" s="20"/>
      <c r="K87" s="61" t="str">
        <f t="shared" si="5"/>
        <v/>
      </c>
      <c r="L87" s="61"/>
      <c r="M87" s="6" t="str">
        <f t="shared" si="7"/>
        <v/>
      </c>
      <c r="N87" s="20"/>
      <c r="O87" s="8"/>
      <c r="P87" s="62"/>
      <c r="Q87" s="62"/>
      <c r="R87" s="63" t="str">
        <f t="shared" si="8"/>
        <v/>
      </c>
      <c r="S87" s="63"/>
      <c r="T87" s="64" t="str">
        <f t="shared" si="9"/>
        <v/>
      </c>
      <c r="U87" s="64"/>
    </row>
    <row r="88" spans="2:21" x14ac:dyDescent="0.15">
      <c r="B88" s="20">
        <v>80</v>
      </c>
      <c r="C88" s="61" t="str">
        <f t="shared" si="6"/>
        <v/>
      </c>
      <c r="D88" s="61"/>
      <c r="E88" s="20"/>
      <c r="F88" s="8"/>
      <c r="G88" s="20" t="s">
        <v>4</v>
      </c>
      <c r="H88" s="62"/>
      <c r="I88" s="62"/>
      <c r="J88" s="20"/>
      <c r="K88" s="61" t="str">
        <f t="shared" si="5"/>
        <v/>
      </c>
      <c r="L88" s="61"/>
      <c r="M88" s="6" t="str">
        <f t="shared" si="7"/>
        <v/>
      </c>
      <c r="N88" s="20"/>
      <c r="O88" s="8"/>
      <c r="P88" s="62"/>
      <c r="Q88" s="62"/>
      <c r="R88" s="63" t="str">
        <f t="shared" si="8"/>
        <v/>
      </c>
      <c r="S88" s="63"/>
      <c r="T88" s="64" t="str">
        <f t="shared" si="9"/>
        <v/>
      </c>
      <c r="U88" s="64"/>
    </row>
    <row r="89" spans="2:21" x14ac:dyDescent="0.15">
      <c r="B89" s="20">
        <v>81</v>
      </c>
      <c r="C89" s="61" t="str">
        <f t="shared" si="6"/>
        <v/>
      </c>
      <c r="D89" s="61"/>
      <c r="E89" s="20"/>
      <c r="F89" s="8"/>
      <c r="G89" s="20" t="s">
        <v>4</v>
      </c>
      <c r="H89" s="62"/>
      <c r="I89" s="62"/>
      <c r="J89" s="20"/>
      <c r="K89" s="61" t="str">
        <f t="shared" si="5"/>
        <v/>
      </c>
      <c r="L89" s="61"/>
      <c r="M89" s="6" t="str">
        <f t="shared" si="7"/>
        <v/>
      </c>
      <c r="N89" s="20"/>
      <c r="O89" s="8"/>
      <c r="P89" s="62"/>
      <c r="Q89" s="62"/>
      <c r="R89" s="63" t="str">
        <f t="shared" si="8"/>
        <v/>
      </c>
      <c r="S89" s="63"/>
      <c r="T89" s="64" t="str">
        <f t="shared" si="9"/>
        <v/>
      </c>
      <c r="U89" s="64"/>
    </row>
    <row r="90" spans="2:21" x14ac:dyDescent="0.15">
      <c r="B90" s="20">
        <v>82</v>
      </c>
      <c r="C90" s="61" t="str">
        <f t="shared" si="6"/>
        <v/>
      </c>
      <c r="D90" s="61"/>
      <c r="E90" s="20"/>
      <c r="F90" s="8"/>
      <c r="G90" s="20" t="s">
        <v>4</v>
      </c>
      <c r="H90" s="62"/>
      <c r="I90" s="62"/>
      <c r="J90" s="20"/>
      <c r="K90" s="61" t="str">
        <f t="shared" si="5"/>
        <v/>
      </c>
      <c r="L90" s="61"/>
      <c r="M90" s="6" t="str">
        <f t="shared" si="7"/>
        <v/>
      </c>
      <c r="N90" s="20"/>
      <c r="O90" s="8"/>
      <c r="P90" s="62"/>
      <c r="Q90" s="62"/>
      <c r="R90" s="63" t="str">
        <f t="shared" si="8"/>
        <v/>
      </c>
      <c r="S90" s="63"/>
      <c r="T90" s="64" t="str">
        <f t="shared" si="9"/>
        <v/>
      </c>
      <c r="U90" s="64"/>
    </row>
    <row r="91" spans="2:21" x14ac:dyDescent="0.15">
      <c r="B91" s="20">
        <v>83</v>
      </c>
      <c r="C91" s="61" t="str">
        <f t="shared" si="6"/>
        <v/>
      </c>
      <c r="D91" s="61"/>
      <c r="E91" s="20"/>
      <c r="F91" s="8"/>
      <c r="G91" s="20" t="s">
        <v>4</v>
      </c>
      <c r="H91" s="62"/>
      <c r="I91" s="62"/>
      <c r="J91" s="20"/>
      <c r="K91" s="61" t="str">
        <f t="shared" si="5"/>
        <v/>
      </c>
      <c r="L91" s="61"/>
      <c r="M91" s="6" t="str">
        <f t="shared" si="7"/>
        <v/>
      </c>
      <c r="N91" s="20"/>
      <c r="O91" s="8"/>
      <c r="P91" s="62"/>
      <c r="Q91" s="62"/>
      <c r="R91" s="63" t="str">
        <f t="shared" si="8"/>
        <v/>
      </c>
      <c r="S91" s="63"/>
      <c r="T91" s="64" t="str">
        <f t="shared" si="9"/>
        <v/>
      </c>
      <c r="U91" s="64"/>
    </row>
    <row r="92" spans="2:21" x14ac:dyDescent="0.15">
      <c r="B92" s="20">
        <v>84</v>
      </c>
      <c r="C92" s="61" t="str">
        <f t="shared" si="6"/>
        <v/>
      </c>
      <c r="D92" s="61"/>
      <c r="E92" s="20"/>
      <c r="F92" s="8"/>
      <c r="G92" s="20" t="s">
        <v>3</v>
      </c>
      <c r="H92" s="62"/>
      <c r="I92" s="62"/>
      <c r="J92" s="20"/>
      <c r="K92" s="61" t="str">
        <f t="shared" si="5"/>
        <v/>
      </c>
      <c r="L92" s="61"/>
      <c r="M92" s="6" t="str">
        <f t="shared" si="7"/>
        <v/>
      </c>
      <c r="N92" s="20"/>
      <c r="O92" s="8"/>
      <c r="P92" s="62"/>
      <c r="Q92" s="62"/>
      <c r="R92" s="63" t="str">
        <f t="shared" si="8"/>
        <v/>
      </c>
      <c r="S92" s="63"/>
      <c r="T92" s="64" t="str">
        <f t="shared" si="9"/>
        <v/>
      </c>
      <c r="U92" s="64"/>
    </row>
    <row r="93" spans="2:21" x14ac:dyDescent="0.15">
      <c r="B93" s="20">
        <v>85</v>
      </c>
      <c r="C93" s="61" t="str">
        <f t="shared" si="6"/>
        <v/>
      </c>
      <c r="D93" s="61"/>
      <c r="E93" s="20"/>
      <c r="F93" s="8"/>
      <c r="G93" s="20" t="s">
        <v>4</v>
      </c>
      <c r="H93" s="62"/>
      <c r="I93" s="62"/>
      <c r="J93" s="20"/>
      <c r="K93" s="61" t="str">
        <f t="shared" si="5"/>
        <v/>
      </c>
      <c r="L93" s="61"/>
      <c r="M93" s="6" t="str">
        <f t="shared" si="7"/>
        <v/>
      </c>
      <c r="N93" s="20"/>
      <c r="O93" s="8"/>
      <c r="P93" s="62"/>
      <c r="Q93" s="62"/>
      <c r="R93" s="63" t="str">
        <f t="shared" si="8"/>
        <v/>
      </c>
      <c r="S93" s="63"/>
      <c r="T93" s="64" t="str">
        <f t="shared" si="9"/>
        <v/>
      </c>
      <c r="U93" s="64"/>
    </row>
    <row r="94" spans="2:21" x14ac:dyDescent="0.15">
      <c r="B94" s="20">
        <v>86</v>
      </c>
      <c r="C94" s="61" t="str">
        <f t="shared" si="6"/>
        <v/>
      </c>
      <c r="D94" s="61"/>
      <c r="E94" s="20"/>
      <c r="F94" s="8"/>
      <c r="G94" s="20" t="s">
        <v>3</v>
      </c>
      <c r="H94" s="62"/>
      <c r="I94" s="62"/>
      <c r="J94" s="20"/>
      <c r="K94" s="61" t="str">
        <f t="shared" si="5"/>
        <v/>
      </c>
      <c r="L94" s="61"/>
      <c r="M94" s="6" t="str">
        <f t="shared" si="7"/>
        <v/>
      </c>
      <c r="N94" s="20"/>
      <c r="O94" s="8"/>
      <c r="P94" s="62"/>
      <c r="Q94" s="62"/>
      <c r="R94" s="63" t="str">
        <f t="shared" si="8"/>
        <v/>
      </c>
      <c r="S94" s="63"/>
      <c r="T94" s="64" t="str">
        <f t="shared" si="9"/>
        <v/>
      </c>
      <c r="U94" s="64"/>
    </row>
    <row r="95" spans="2:21" x14ac:dyDescent="0.15">
      <c r="B95" s="20">
        <v>87</v>
      </c>
      <c r="C95" s="61" t="str">
        <f t="shared" si="6"/>
        <v/>
      </c>
      <c r="D95" s="61"/>
      <c r="E95" s="20"/>
      <c r="F95" s="8"/>
      <c r="G95" s="20" t="s">
        <v>4</v>
      </c>
      <c r="H95" s="62"/>
      <c r="I95" s="62"/>
      <c r="J95" s="20"/>
      <c r="K95" s="61" t="str">
        <f t="shared" si="5"/>
        <v/>
      </c>
      <c r="L95" s="61"/>
      <c r="M95" s="6" t="str">
        <f t="shared" si="7"/>
        <v/>
      </c>
      <c r="N95" s="20"/>
      <c r="O95" s="8"/>
      <c r="P95" s="62"/>
      <c r="Q95" s="62"/>
      <c r="R95" s="63" t="str">
        <f t="shared" si="8"/>
        <v/>
      </c>
      <c r="S95" s="63"/>
      <c r="T95" s="64" t="str">
        <f t="shared" si="9"/>
        <v/>
      </c>
      <c r="U95" s="64"/>
    </row>
    <row r="96" spans="2:21" x14ac:dyDescent="0.15">
      <c r="B96" s="20">
        <v>88</v>
      </c>
      <c r="C96" s="61" t="str">
        <f t="shared" si="6"/>
        <v/>
      </c>
      <c r="D96" s="61"/>
      <c r="E96" s="20"/>
      <c r="F96" s="8"/>
      <c r="G96" s="20" t="s">
        <v>3</v>
      </c>
      <c r="H96" s="62"/>
      <c r="I96" s="62"/>
      <c r="J96" s="20"/>
      <c r="K96" s="61" t="str">
        <f t="shared" si="5"/>
        <v/>
      </c>
      <c r="L96" s="61"/>
      <c r="M96" s="6" t="str">
        <f t="shared" si="7"/>
        <v/>
      </c>
      <c r="N96" s="20"/>
      <c r="O96" s="8"/>
      <c r="P96" s="62"/>
      <c r="Q96" s="62"/>
      <c r="R96" s="63" t="str">
        <f t="shared" si="8"/>
        <v/>
      </c>
      <c r="S96" s="63"/>
      <c r="T96" s="64" t="str">
        <f t="shared" si="9"/>
        <v/>
      </c>
      <c r="U96" s="64"/>
    </row>
    <row r="97" spans="2:21" x14ac:dyDescent="0.15">
      <c r="B97" s="20">
        <v>89</v>
      </c>
      <c r="C97" s="61" t="str">
        <f t="shared" si="6"/>
        <v/>
      </c>
      <c r="D97" s="61"/>
      <c r="E97" s="20"/>
      <c r="F97" s="8"/>
      <c r="G97" s="20" t="s">
        <v>4</v>
      </c>
      <c r="H97" s="62"/>
      <c r="I97" s="62"/>
      <c r="J97" s="20"/>
      <c r="K97" s="61" t="str">
        <f t="shared" si="5"/>
        <v/>
      </c>
      <c r="L97" s="61"/>
      <c r="M97" s="6" t="str">
        <f t="shared" si="7"/>
        <v/>
      </c>
      <c r="N97" s="20"/>
      <c r="O97" s="8"/>
      <c r="P97" s="62"/>
      <c r="Q97" s="62"/>
      <c r="R97" s="63" t="str">
        <f t="shared" si="8"/>
        <v/>
      </c>
      <c r="S97" s="63"/>
      <c r="T97" s="64" t="str">
        <f t="shared" si="9"/>
        <v/>
      </c>
      <c r="U97" s="64"/>
    </row>
    <row r="98" spans="2:21" x14ac:dyDescent="0.15">
      <c r="B98" s="20">
        <v>90</v>
      </c>
      <c r="C98" s="61" t="str">
        <f t="shared" si="6"/>
        <v/>
      </c>
      <c r="D98" s="61"/>
      <c r="E98" s="20"/>
      <c r="F98" s="8"/>
      <c r="G98" s="20" t="s">
        <v>3</v>
      </c>
      <c r="H98" s="62"/>
      <c r="I98" s="62"/>
      <c r="J98" s="20"/>
      <c r="K98" s="61" t="str">
        <f t="shared" si="5"/>
        <v/>
      </c>
      <c r="L98" s="61"/>
      <c r="M98" s="6" t="str">
        <f t="shared" si="7"/>
        <v/>
      </c>
      <c r="N98" s="20"/>
      <c r="O98" s="8"/>
      <c r="P98" s="62"/>
      <c r="Q98" s="62"/>
      <c r="R98" s="63" t="str">
        <f t="shared" si="8"/>
        <v/>
      </c>
      <c r="S98" s="63"/>
      <c r="T98" s="64" t="str">
        <f t="shared" si="9"/>
        <v/>
      </c>
      <c r="U98" s="64"/>
    </row>
    <row r="99" spans="2:21" x14ac:dyDescent="0.15">
      <c r="B99" s="20">
        <v>91</v>
      </c>
      <c r="C99" s="61" t="str">
        <f t="shared" si="6"/>
        <v/>
      </c>
      <c r="D99" s="61"/>
      <c r="E99" s="20"/>
      <c r="F99" s="8"/>
      <c r="G99" s="20" t="s">
        <v>4</v>
      </c>
      <c r="H99" s="62"/>
      <c r="I99" s="62"/>
      <c r="J99" s="20"/>
      <c r="K99" s="61" t="str">
        <f t="shared" si="5"/>
        <v/>
      </c>
      <c r="L99" s="61"/>
      <c r="M99" s="6" t="str">
        <f t="shared" si="7"/>
        <v/>
      </c>
      <c r="N99" s="20"/>
      <c r="O99" s="8"/>
      <c r="P99" s="62"/>
      <c r="Q99" s="62"/>
      <c r="R99" s="63" t="str">
        <f t="shared" si="8"/>
        <v/>
      </c>
      <c r="S99" s="63"/>
      <c r="T99" s="64" t="str">
        <f t="shared" si="9"/>
        <v/>
      </c>
      <c r="U99" s="64"/>
    </row>
    <row r="100" spans="2:21" x14ac:dyDescent="0.15">
      <c r="B100" s="20">
        <v>92</v>
      </c>
      <c r="C100" s="61" t="str">
        <f t="shared" si="6"/>
        <v/>
      </c>
      <c r="D100" s="61"/>
      <c r="E100" s="20"/>
      <c r="F100" s="8"/>
      <c r="G100" s="20" t="s">
        <v>4</v>
      </c>
      <c r="H100" s="62"/>
      <c r="I100" s="62"/>
      <c r="J100" s="20"/>
      <c r="K100" s="61" t="str">
        <f t="shared" si="5"/>
        <v/>
      </c>
      <c r="L100" s="61"/>
      <c r="M100" s="6" t="str">
        <f t="shared" si="7"/>
        <v/>
      </c>
      <c r="N100" s="20"/>
      <c r="O100" s="8"/>
      <c r="P100" s="62"/>
      <c r="Q100" s="62"/>
      <c r="R100" s="63" t="str">
        <f t="shared" si="8"/>
        <v/>
      </c>
      <c r="S100" s="63"/>
      <c r="T100" s="64" t="str">
        <f t="shared" si="9"/>
        <v/>
      </c>
      <c r="U100" s="64"/>
    </row>
    <row r="101" spans="2:21" x14ac:dyDescent="0.15">
      <c r="B101" s="20">
        <v>93</v>
      </c>
      <c r="C101" s="61" t="str">
        <f t="shared" si="6"/>
        <v/>
      </c>
      <c r="D101" s="61"/>
      <c r="E101" s="20"/>
      <c r="F101" s="8"/>
      <c r="G101" s="20" t="s">
        <v>3</v>
      </c>
      <c r="H101" s="62"/>
      <c r="I101" s="62"/>
      <c r="J101" s="20"/>
      <c r="K101" s="61" t="str">
        <f t="shared" si="5"/>
        <v/>
      </c>
      <c r="L101" s="61"/>
      <c r="M101" s="6" t="str">
        <f t="shared" si="7"/>
        <v/>
      </c>
      <c r="N101" s="20"/>
      <c r="O101" s="8"/>
      <c r="P101" s="62"/>
      <c r="Q101" s="62"/>
      <c r="R101" s="63" t="str">
        <f t="shared" si="8"/>
        <v/>
      </c>
      <c r="S101" s="63"/>
      <c r="T101" s="64" t="str">
        <f t="shared" si="9"/>
        <v/>
      </c>
      <c r="U101" s="64"/>
    </row>
    <row r="102" spans="2:21" x14ac:dyDescent="0.15">
      <c r="B102" s="20">
        <v>94</v>
      </c>
      <c r="C102" s="61" t="str">
        <f t="shared" si="6"/>
        <v/>
      </c>
      <c r="D102" s="61"/>
      <c r="E102" s="20"/>
      <c r="F102" s="8"/>
      <c r="G102" s="20" t="s">
        <v>3</v>
      </c>
      <c r="H102" s="62"/>
      <c r="I102" s="62"/>
      <c r="J102" s="20"/>
      <c r="K102" s="61" t="str">
        <f t="shared" si="5"/>
        <v/>
      </c>
      <c r="L102" s="61"/>
      <c r="M102" s="6" t="str">
        <f t="shared" si="7"/>
        <v/>
      </c>
      <c r="N102" s="20"/>
      <c r="O102" s="8"/>
      <c r="P102" s="62"/>
      <c r="Q102" s="62"/>
      <c r="R102" s="63" t="str">
        <f t="shared" si="8"/>
        <v/>
      </c>
      <c r="S102" s="63"/>
      <c r="T102" s="64" t="str">
        <f t="shared" si="9"/>
        <v/>
      </c>
      <c r="U102" s="64"/>
    </row>
    <row r="103" spans="2:21" x14ac:dyDescent="0.15">
      <c r="B103" s="20">
        <v>95</v>
      </c>
      <c r="C103" s="61" t="str">
        <f t="shared" si="6"/>
        <v/>
      </c>
      <c r="D103" s="61"/>
      <c r="E103" s="20"/>
      <c r="F103" s="8"/>
      <c r="G103" s="20" t="s">
        <v>3</v>
      </c>
      <c r="H103" s="62"/>
      <c r="I103" s="62"/>
      <c r="J103" s="20"/>
      <c r="K103" s="61" t="str">
        <f t="shared" si="5"/>
        <v/>
      </c>
      <c r="L103" s="61"/>
      <c r="M103" s="6" t="str">
        <f t="shared" si="7"/>
        <v/>
      </c>
      <c r="N103" s="20"/>
      <c r="O103" s="8"/>
      <c r="P103" s="62"/>
      <c r="Q103" s="62"/>
      <c r="R103" s="63" t="str">
        <f t="shared" si="8"/>
        <v/>
      </c>
      <c r="S103" s="63"/>
      <c r="T103" s="64" t="str">
        <f t="shared" si="9"/>
        <v/>
      </c>
      <c r="U103" s="64"/>
    </row>
    <row r="104" spans="2:21" x14ac:dyDescent="0.15">
      <c r="B104" s="20">
        <v>96</v>
      </c>
      <c r="C104" s="61" t="str">
        <f t="shared" si="6"/>
        <v/>
      </c>
      <c r="D104" s="61"/>
      <c r="E104" s="20"/>
      <c r="F104" s="8"/>
      <c r="G104" s="20" t="s">
        <v>4</v>
      </c>
      <c r="H104" s="62"/>
      <c r="I104" s="62"/>
      <c r="J104" s="20"/>
      <c r="K104" s="61" t="str">
        <f t="shared" si="5"/>
        <v/>
      </c>
      <c r="L104" s="61"/>
      <c r="M104" s="6" t="str">
        <f t="shared" si="7"/>
        <v/>
      </c>
      <c r="N104" s="20"/>
      <c r="O104" s="8"/>
      <c r="P104" s="62"/>
      <c r="Q104" s="62"/>
      <c r="R104" s="63" t="str">
        <f t="shared" si="8"/>
        <v/>
      </c>
      <c r="S104" s="63"/>
      <c r="T104" s="64" t="str">
        <f t="shared" si="9"/>
        <v/>
      </c>
      <c r="U104" s="64"/>
    </row>
    <row r="105" spans="2:21" x14ac:dyDescent="0.15">
      <c r="B105" s="20">
        <v>97</v>
      </c>
      <c r="C105" s="61" t="str">
        <f t="shared" si="6"/>
        <v/>
      </c>
      <c r="D105" s="61"/>
      <c r="E105" s="20"/>
      <c r="F105" s="8"/>
      <c r="G105" s="20" t="s">
        <v>3</v>
      </c>
      <c r="H105" s="62"/>
      <c r="I105" s="62"/>
      <c r="J105" s="20"/>
      <c r="K105" s="61" t="str">
        <f t="shared" si="5"/>
        <v/>
      </c>
      <c r="L105" s="61"/>
      <c r="M105" s="6" t="str">
        <f t="shared" si="7"/>
        <v/>
      </c>
      <c r="N105" s="20"/>
      <c r="O105" s="8"/>
      <c r="P105" s="62"/>
      <c r="Q105" s="62"/>
      <c r="R105" s="63" t="str">
        <f t="shared" si="8"/>
        <v/>
      </c>
      <c r="S105" s="63"/>
      <c r="T105" s="64" t="str">
        <f t="shared" si="9"/>
        <v/>
      </c>
      <c r="U105" s="64"/>
    </row>
    <row r="106" spans="2:21" x14ac:dyDescent="0.15">
      <c r="B106" s="20">
        <v>98</v>
      </c>
      <c r="C106" s="61" t="str">
        <f t="shared" si="6"/>
        <v/>
      </c>
      <c r="D106" s="61"/>
      <c r="E106" s="20"/>
      <c r="F106" s="8"/>
      <c r="G106" s="20" t="s">
        <v>4</v>
      </c>
      <c r="H106" s="62"/>
      <c r="I106" s="62"/>
      <c r="J106" s="20"/>
      <c r="K106" s="61" t="str">
        <f t="shared" si="5"/>
        <v/>
      </c>
      <c r="L106" s="61"/>
      <c r="M106" s="6" t="str">
        <f t="shared" si="7"/>
        <v/>
      </c>
      <c r="N106" s="20"/>
      <c r="O106" s="8"/>
      <c r="P106" s="62"/>
      <c r="Q106" s="62"/>
      <c r="R106" s="63" t="str">
        <f t="shared" si="8"/>
        <v/>
      </c>
      <c r="S106" s="63"/>
      <c r="T106" s="64" t="str">
        <f t="shared" si="9"/>
        <v/>
      </c>
      <c r="U106" s="64"/>
    </row>
    <row r="107" spans="2:21" x14ac:dyDescent="0.15">
      <c r="B107" s="20">
        <v>99</v>
      </c>
      <c r="C107" s="61" t="str">
        <f t="shared" si="6"/>
        <v/>
      </c>
      <c r="D107" s="61"/>
      <c r="E107" s="20"/>
      <c r="F107" s="8"/>
      <c r="G107" s="20" t="s">
        <v>4</v>
      </c>
      <c r="H107" s="62"/>
      <c r="I107" s="62"/>
      <c r="J107" s="20"/>
      <c r="K107" s="61" t="str">
        <f t="shared" si="5"/>
        <v/>
      </c>
      <c r="L107" s="61"/>
      <c r="M107" s="6" t="str">
        <f t="shared" si="7"/>
        <v/>
      </c>
      <c r="N107" s="20"/>
      <c r="O107" s="8"/>
      <c r="P107" s="62"/>
      <c r="Q107" s="62"/>
      <c r="R107" s="63" t="str">
        <f t="shared" si="8"/>
        <v/>
      </c>
      <c r="S107" s="63"/>
      <c r="T107" s="64" t="str">
        <f t="shared" si="9"/>
        <v/>
      </c>
      <c r="U107" s="64"/>
    </row>
    <row r="108" spans="2:21" x14ac:dyDescent="0.15">
      <c r="B108" s="20">
        <v>100</v>
      </c>
      <c r="C108" s="61" t="str">
        <f t="shared" si="6"/>
        <v/>
      </c>
      <c r="D108" s="61"/>
      <c r="E108" s="20"/>
      <c r="F108" s="8"/>
      <c r="G108" s="20" t="s">
        <v>3</v>
      </c>
      <c r="H108" s="62"/>
      <c r="I108" s="62"/>
      <c r="J108" s="20"/>
      <c r="K108" s="61" t="str">
        <f t="shared" si="5"/>
        <v/>
      </c>
      <c r="L108" s="61"/>
      <c r="M108" s="6" t="str">
        <f t="shared" si="7"/>
        <v/>
      </c>
      <c r="N108" s="20"/>
      <c r="O108" s="8"/>
      <c r="P108" s="62"/>
      <c r="Q108" s="62"/>
      <c r="R108" s="63" t="str">
        <f t="shared" si="8"/>
        <v/>
      </c>
      <c r="S108" s="63"/>
      <c r="T108" s="64" t="str">
        <f t="shared" si="9"/>
        <v/>
      </c>
      <c r="U108" s="64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"/>
  <sheetViews>
    <sheetView showGridLines="0" workbookViewId="0">
      <selection activeCell="B1" sqref="B1"/>
    </sheetView>
  </sheetViews>
  <sheetFormatPr defaultRowHeight="13.5" x14ac:dyDescent="0.15"/>
  <cols>
    <col min="1" max="1" width="1" customWidth="1"/>
    <col min="2" max="2" width="56.375" customWidth="1"/>
    <col min="3" max="3" width="1.375" customWidth="1"/>
    <col min="4" max="4" width="4.875" customWidth="1"/>
    <col min="5" max="6" width="14" customWidth="1"/>
  </cols>
  <sheetData>
    <row r="1" spans="2:6" ht="27" x14ac:dyDescent="0.15">
      <c r="B1" s="39" t="s">
        <v>58</v>
      </c>
      <c r="C1" s="39"/>
      <c r="D1" s="43"/>
      <c r="E1" s="43"/>
      <c r="F1" s="43"/>
    </row>
    <row r="2" spans="2:6" x14ac:dyDescent="0.15">
      <c r="B2" s="39" t="s">
        <v>51</v>
      </c>
      <c r="C2" s="39"/>
      <c r="D2" s="43"/>
      <c r="E2" s="43"/>
      <c r="F2" s="43"/>
    </row>
    <row r="3" spans="2:6" x14ac:dyDescent="0.15">
      <c r="B3" s="40"/>
      <c r="C3" s="40"/>
      <c r="D3" s="44"/>
      <c r="E3" s="44"/>
      <c r="F3" s="44"/>
    </row>
    <row r="4" spans="2:6" ht="54" x14ac:dyDescent="0.15">
      <c r="B4" s="40" t="s">
        <v>52</v>
      </c>
      <c r="C4" s="40"/>
      <c r="D4" s="44"/>
      <c r="E4" s="44"/>
      <c r="F4" s="44"/>
    </row>
    <row r="5" spans="2:6" x14ac:dyDescent="0.15">
      <c r="B5" s="40"/>
      <c r="C5" s="40"/>
      <c r="D5" s="44"/>
      <c r="E5" s="44"/>
      <c r="F5" s="44"/>
    </row>
    <row r="6" spans="2:6" x14ac:dyDescent="0.15">
      <c r="B6" s="39" t="s">
        <v>53</v>
      </c>
      <c r="C6" s="39"/>
      <c r="D6" s="43"/>
      <c r="E6" s="43" t="s">
        <v>54</v>
      </c>
      <c r="F6" s="43" t="s">
        <v>55</v>
      </c>
    </row>
    <row r="7" spans="2:6" ht="14.25" thickBot="1" x14ac:dyDescent="0.2">
      <c r="B7" s="40"/>
      <c r="C7" s="40"/>
      <c r="D7" s="44"/>
      <c r="E7" s="44"/>
      <c r="F7" s="44"/>
    </row>
    <row r="8" spans="2:6" ht="41.25" thickBot="1" x14ac:dyDescent="0.2">
      <c r="B8" s="41" t="s">
        <v>56</v>
      </c>
      <c r="C8" s="42"/>
      <c r="D8" s="45"/>
      <c r="E8" s="45">
        <v>16</v>
      </c>
      <c r="F8" s="46" t="s">
        <v>57</v>
      </c>
    </row>
    <row r="9" spans="2:6" x14ac:dyDescent="0.15">
      <c r="B9" s="40"/>
      <c r="C9" s="40"/>
      <c r="D9" s="44"/>
      <c r="E9" s="44"/>
      <c r="F9" s="44"/>
    </row>
    <row r="10" spans="2:6" x14ac:dyDescent="0.15">
      <c r="B10" s="40"/>
      <c r="C10" s="40"/>
      <c r="D10" s="44"/>
      <c r="E10" s="44"/>
      <c r="F10" s="44"/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65" workbookViewId="0">
      <selection activeCell="A388" sqref="A388"/>
    </sheetView>
  </sheetViews>
  <sheetFormatPr defaultRowHeight="13.5" x14ac:dyDescent="0.15"/>
  <sheetData/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88" workbookViewId="0">
      <selection activeCell="A173" sqref="A173"/>
    </sheetView>
  </sheetViews>
  <sheetFormatPr defaultRowHeight="13.5" x14ac:dyDescent="0.15"/>
  <sheetData/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tabSelected="1" topLeftCell="B1" zoomScale="115" zoomScaleNormal="115" workbookViewId="0">
      <pane ySplit="8" topLeftCell="A16" activePane="bottomLeft" state="frozen"/>
      <selection pane="bottomLeft" activeCell="P20" sqref="P20:Q20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77" t="s">
        <v>5</v>
      </c>
      <c r="C2" s="77"/>
      <c r="D2" s="92" t="s">
        <v>61</v>
      </c>
      <c r="E2" s="92"/>
      <c r="F2" s="77" t="s">
        <v>6</v>
      </c>
      <c r="G2" s="77"/>
      <c r="H2" s="92" t="s">
        <v>62</v>
      </c>
      <c r="I2" s="92"/>
      <c r="J2" s="77" t="s">
        <v>7</v>
      </c>
      <c r="K2" s="77"/>
      <c r="L2" s="93">
        <f>C9</f>
        <v>1000000</v>
      </c>
      <c r="M2" s="92"/>
      <c r="N2" s="77" t="s">
        <v>8</v>
      </c>
      <c r="O2" s="77"/>
      <c r="P2" s="93">
        <f>C108+R108</f>
        <v>1180901425.6466517</v>
      </c>
      <c r="Q2" s="92"/>
      <c r="R2" s="1"/>
      <c r="S2" s="1"/>
      <c r="T2" s="1"/>
    </row>
    <row r="3" spans="2:21" ht="57" customHeight="1" x14ac:dyDescent="0.15">
      <c r="B3" s="77" t="s">
        <v>9</v>
      </c>
      <c r="C3" s="77"/>
      <c r="D3" s="94" t="s">
        <v>38</v>
      </c>
      <c r="E3" s="94"/>
      <c r="F3" s="94"/>
      <c r="G3" s="94"/>
      <c r="H3" s="94"/>
      <c r="I3" s="94"/>
      <c r="J3" s="77" t="s">
        <v>10</v>
      </c>
      <c r="K3" s="77"/>
      <c r="L3" s="94" t="s">
        <v>63</v>
      </c>
      <c r="M3" s="95"/>
      <c r="N3" s="95"/>
      <c r="O3" s="95"/>
      <c r="P3" s="95"/>
      <c r="Q3" s="95"/>
      <c r="R3" s="1"/>
      <c r="S3" s="1"/>
    </row>
    <row r="4" spans="2:21" x14ac:dyDescent="0.15">
      <c r="B4" s="77" t="s">
        <v>11</v>
      </c>
      <c r="C4" s="77"/>
      <c r="D4" s="75">
        <f>SUM($R$9:$S$993)</f>
        <v>1179901425.6466517</v>
      </c>
      <c r="E4" s="75"/>
      <c r="F4" s="77" t="s">
        <v>12</v>
      </c>
      <c r="G4" s="77"/>
      <c r="H4" s="91">
        <f>SUM($T$9:$U$108)</f>
        <v>7726.9300000000203</v>
      </c>
      <c r="I4" s="92"/>
      <c r="J4" s="74" t="s">
        <v>13</v>
      </c>
      <c r="K4" s="74"/>
      <c r="L4" s="93">
        <f>MAX($C$9:$D$990)-C9</f>
        <v>1102053867.8338196</v>
      </c>
      <c r="M4" s="93"/>
      <c r="N4" s="74" t="s">
        <v>14</v>
      </c>
      <c r="O4" s="74"/>
      <c r="P4" s="75">
        <f>MIN($C$9:$D$990)-C9</f>
        <v>0</v>
      </c>
      <c r="Q4" s="75"/>
      <c r="R4" s="1"/>
      <c r="S4" s="1"/>
      <c r="T4" s="1"/>
    </row>
    <row r="5" spans="2:21" x14ac:dyDescent="0.15">
      <c r="B5" s="53" t="s">
        <v>15</v>
      </c>
      <c r="C5" s="52">
        <f>COUNTIF($R$9:$R$990,"&gt;0")</f>
        <v>69</v>
      </c>
      <c r="D5" s="51" t="s">
        <v>16</v>
      </c>
      <c r="E5" s="16">
        <f>COUNTIF($R$9:$R$990,"&lt;0")</f>
        <v>30</v>
      </c>
      <c r="F5" s="51" t="s">
        <v>17</v>
      </c>
      <c r="G5" s="52">
        <f>COUNTIF($R$9:$R$990,"=0")</f>
        <v>1</v>
      </c>
      <c r="H5" s="51" t="s">
        <v>18</v>
      </c>
      <c r="I5" s="3">
        <f>C5/SUM(C5,E5,G5)</f>
        <v>0.69</v>
      </c>
      <c r="J5" s="76" t="s">
        <v>19</v>
      </c>
      <c r="K5" s="77"/>
      <c r="L5" s="78"/>
      <c r="M5" s="79"/>
      <c r="N5" s="18" t="s">
        <v>20</v>
      </c>
      <c r="O5" s="9"/>
      <c r="P5" s="78"/>
      <c r="Q5" s="79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54"/>
      <c r="R6" s="1"/>
      <c r="S6" s="1"/>
      <c r="T6" s="1"/>
    </row>
    <row r="7" spans="2:21" x14ac:dyDescent="0.15">
      <c r="B7" s="80" t="s">
        <v>21</v>
      </c>
      <c r="C7" s="82" t="s">
        <v>22</v>
      </c>
      <c r="D7" s="83"/>
      <c r="E7" s="86" t="s">
        <v>23</v>
      </c>
      <c r="F7" s="87"/>
      <c r="G7" s="87"/>
      <c r="H7" s="87"/>
      <c r="I7" s="70"/>
      <c r="J7" s="88" t="s">
        <v>24</v>
      </c>
      <c r="K7" s="89"/>
      <c r="L7" s="72"/>
      <c r="M7" s="90" t="s">
        <v>25</v>
      </c>
      <c r="N7" s="65" t="s">
        <v>26</v>
      </c>
      <c r="O7" s="66"/>
      <c r="P7" s="66"/>
      <c r="Q7" s="67"/>
      <c r="R7" s="68" t="s">
        <v>27</v>
      </c>
      <c r="S7" s="68"/>
      <c r="T7" s="68"/>
      <c r="U7" s="68"/>
    </row>
    <row r="8" spans="2:21" x14ac:dyDescent="0.15">
      <c r="B8" s="81"/>
      <c r="C8" s="84"/>
      <c r="D8" s="85"/>
      <c r="E8" s="19" t="s">
        <v>28</v>
      </c>
      <c r="F8" s="19" t="s">
        <v>29</v>
      </c>
      <c r="G8" s="19" t="s">
        <v>30</v>
      </c>
      <c r="H8" s="69" t="s">
        <v>31</v>
      </c>
      <c r="I8" s="70"/>
      <c r="J8" s="4" t="s">
        <v>32</v>
      </c>
      <c r="K8" s="71" t="s">
        <v>33</v>
      </c>
      <c r="L8" s="72"/>
      <c r="M8" s="90"/>
      <c r="N8" s="5" t="s">
        <v>28</v>
      </c>
      <c r="O8" s="5" t="s">
        <v>29</v>
      </c>
      <c r="P8" s="73" t="s">
        <v>31</v>
      </c>
      <c r="Q8" s="67"/>
      <c r="R8" s="68" t="s">
        <v>34</v>
      </c>
      <c r="S8" s="68"/>
      <c r="T8" s="68" t="s">
        <v>32</v>
      </c>
      <c r="U8" s="68"/>
    </row>
    <row r="9" spans="2:21" x14ac:dyDescent="0.15">
      <c r="B9" s="55">
        <v>1</v>
      </c>
      <c r="C9" s="61">
        <v>1000000</v>
      </c>
      <c r="D9" s="61"/>
      <c r="E9" s="55">
        <v>2009</v>
      </c>
      <c r="F9" s="8">
        <v>2171</v>
      </c>
      <c r="G9" s="55" t="s">
        <v>3</v>
      </c>
      <c r="H9" s="62">
        <v>1.4882500000000001</v>
      </c>
      <c r="I9" s="62"/>
      <c r="J9" s="55">
        <v>18</v>
      </c>
      <c r="K9" s="61">
        <f t="shared" ref="K9:K72" si="0">IF(F9="","",C9*0.03)</f>
        <v>30000</v>
      </c>
      <c r="L9" s="61"/>
      <c r="M9" s="6">
        <f>IF(J9="","",(K9/J9)/1000)</f>
        <v>1.6666666666666667</v>
      </c>
      <c r="N9" s="55">
        <v>2009</v>
      </c>
      <c r="O9" s="8">
        <v>42712</v>
      </c>
      <c r="P9" s="62">
        <v>1.4781899999999999</v>
      </c>
      <c r="Q9" s="62"/>
      <c r="R9" s="63">
        <f>IF(O9="","",(IF(G9="売",H9-P9,P9-H9))*M9*10000000)</f>
        <v>167666.66666666968</v>
      </c>
      <c r="S9" s="63"/>
      <c r="T9" s="64">
        <f>IF(O9="","",IF(R9&lt;0,J9*(-1),IF(G9="買",(P9-H9)*10000,(H9-P9)*10000)))</f>
        <v>100.6000000000018</v>
      </c>
      <c r="U9" s="64"/>
    </row>
    <row r="10" spans="2:21" x14ac:dyDescent="0.15">
      <c r="B10" s="55">
        <v>2</v>
      </c>
      <c r="C10" s="61">
        <f t="shared" ref="C10:C73" si="1">IF(R9="","",C9+R9)</f>
        <v>1167666.6666666698</v>
      </c>
      <c r="D10" s="61"/>
      <c r="E10" s="55">
        <v>2009</v>
      </c>
      <c r="F10" s="8">
        <v>42719</v>
      </c>
      <c r="G10" s="55" t="s">
        <v>3</v>
      </c>
      <c r="H10" s="62">
        <v>1.4541999999999999</v>
      </c>
      <c r="I10" s="62"/>
      <c r="J10" s="55">
        <v>28</v>
      </c>
      <c r="K10" s="61">
        <f t="shared" si="0"/>
        <v>35030.000000000095</v>
      </c>
      <c r="L10" s="61"/>
      <c r="M10" s="6">
        <f t="shared" ref="M10:M73" si="2">IF(J10="","",(K10/J10)/1000)</f>
        <v>1.2510714285714319</v>
      </c>
      <c r="N10" s="55">
        <v>2009</v>
      </c>
      <c r="O10" s="8">
        <v>42720</v>
      </c>
      <c r="P10" s="62">
        <v>1.4570099999999999</v>
      </c>
      <c r="Q10" s="62"/>
      <c r="R10" s="63">
        <f t="shared" ref="R10:R73" si="3">IF(O10="","",(IF(G10="売",H10-P10,P10-H10))*M10*10000000)</f>
        <v>-35155.107142856978</v>
      </c>
      <c r="S10" s="63"/>
      <c r="T10" s="64">
        <f t="shared" ref="T10:T73" si="4">IF(O10="","",IF(R10&lt;0,J10*(-1),IF(G10="買",(P10-H10)*10000,(H10-P10)*10000)))</f>
        <v>-28</v>
      </c>
      <c r="U10" s="64"/>
    </row>
    <row r="11" spans="2:21" x14ac:dyDescent="0.15">
      <c r="B11" s="55">
        <v>3</v>
      </c>
      <c r="C11" s="61">
        <f t="shared" si="1"/>
        <v>1132511.5595238127</v>
      </c>
      <c r="D11" s="61"/>
      <c r="E11" s="55">
        <v>2009</v>
      </c>
      <c r="F11" s="8">
        <v>42720</v>
      </c>
      <c r="G11" s="55" t="s">
        <v>3</v>
      </c>
      <c r="H11" s="62">
        <v>1.4505300000000001</v>
      </c>
      <c r="I11" s="62"/>
      <c r="J11" s="55">
        <v>70</v>
      </c>
      <c r="K11" s="61">
        <f t="shared" si="0"/>
        <v>33975.346785714384</v>
      </c>
      <c r="L11" s="61"/>
      <c r="M11" s="6">
        <f t="shared" si="2"/>
        <v>0.48536209693877691</v>
      </c>
      <c r="N11" s="55">
        <v>2009</v>
      </c>
      <c r="O11" s="8">
        <v>42721</v>
      </c>
      <c r="P11" s="62">
        <v>1.4339500000000001</v>
      </c>
      <c r="Q11" s="62"/>
      <c r="R11" s="63">
        <f t="shared" si="3"/>
        <v>80473.035672449405</v>
      </c>
      <c r="S11" s="63"/>
      <c r="T11" s="64">
        <f t="shared" si="4"/>
        <v>165.80000000000038</v>
      </c>
      <c r="U11" s="64"/>
    </row>
    <row r="12" spans="2:21" x14ac:dyDescent="0.15">
      <c r="B12" s="55">
        <v>4</v>
      </c>
      <c r="C12" s="61">
        <f t="shared" si="1"/>
        <v>1212984.5951962622</v>
      </c>
      <c r="D12" s="61"/>
      <c r="E12" s="55">
        <v>2009</v>
      </c>
      <c r="F12" s="8">
        <v>42721</v>
      </c>
      <c r="G12" s="55" t="s">
        <v>4</v>
      </c>
      <c r="H12" s="62">
        <v>1.433514</v>
      </c>
      <c r="I12" s="62"/>
      <c r="J12" s="55">
        <v>46</v>
      </c>
      <c r="K12" s="61">
        <f t="shared" si="0"/>
        <v>36389.537855887866</v>
      </c>
      <c r="L12" s="61"/>
      <c r="M12" s="6">
        <f t="shared" si="2"/>
        <v>0.79107690991060575</v>
      </c>
      <c r="N12" s="55">
        <v>2009</v>
      </c>
      <c r="O12" s="8">
        <v>42722</v>
      </c>
      <c r="P12" s="62">
        <v>1.43048</v>
      </c>
      <c r="Q12" s="62"/>
      <c r="R12" s="63">
        <f t="shared" si="3"/>
        <v>-24001.273446687628</v>
      </c>
      <c r="S12" s="63"/>
      <c r="T12" s="64">
        <f t="shared" si="4"/>
        <v>-46</v>
      </c>
      <c r="U12" s="64"/>
    </row>
    <row r="13" spans="2:21" x14ac:dyDescent="0.15">
      <c r="B13" s="55">
        <v>5</v>
      </c>
      <c r="C13" s="61">
        <f t="shared" si="1"/>
        <v>1188983.3217495745</v>
      </c>
      <c r="D13" s="61"/>
      <c r="E13" s="55">
        <v>2009</v>
      </c>
      <c r="F13" s="8">
        <v>42734</v>
      </c>
      <c r="G13" s="55" t="s">
        <v>4</v>
      </c>
      <c r="H13" s="62">
        <v>1.4337599999999999</v>
      </c>
      <c r="I13" s="62"/>
      <c r="J13" s="55">
        <v>13</v>
      </c>
      <c r="K13" s="61">
        <f t="shared" si="0"/>
        <v>35669.499652487233</v>
      </c>
      <c r="L13" s="61"/>
      <c r="M13" s="6">
        <f t="shared" si="2"/>
        <v>2.7438076655759409</v>
      </c>
      <c r="N13" s="55">
        <v>2009</v>
      </c>
      <c r="O13" s="8">
        <v>42734</v>
      </c>
      <c r="P13" s="62">
        <v>1.4360599999999999</v>
      </c>
      <c r="Q13" s="62"/>
      <c r="R13" s="63">
        <f t="shared" si="3"/>
        <v>63107.576308245785</v>
      </c>
      <c r="S13" s="63"/>
      <c r="T13" s="64">
        <f t="shared" si="4"/>
        <v>22.999999999999687</v>
      </c>
      <c r="U13" s="64"/>
    </row>
    <row r="14" spans="2:21" x14ac:dyDescent="0.15">
      <c r="B14" s="55">
        <v>6</v>
      </c>
      <c r="C14" s="61">
        <f t="shared" si="1"/>
        <v>1252090.8980578203</v>
      </c>
      <c r="D14" s="61"/>
      <c r="E14" s="55">
        <v>2009</v>
      </c>
      <c r="F14" s="8">
        <v>42735</v>
      </c>
      <c r="G14" s="55" t="s">
        <v>4</v>
      </c>
      <c r="H14" s="62">
        <v>1.43716</v>
      </c>
      <c r="I14" s="62"/>
      <c r="J14" s="55">
        <v>8</v>
      </c>
      <c r="K14" s="61">
        <f t="shared" si="0"/>
        <v>37562.726941734603</v>
      </c>
      <c r="L14" s="61"/>
      <c r="M14" s="6">
        <f t="shared" si="2"/>
        <v>4.6953408677168254</v>
      </c>
      <c r="N14" s="55">
        <v>2009</v>
      </c>
      <c r="O14" s="8">
        <v>42735</v>
      </c>
      <c r="P14" s="62">
        <v>1.4407300000000001</v>
      </c>
      <c r="Q14" s="62"/>
      <c r="R14" s="63">
        <f t="shared" si="3"/>
        <v>167623.66897749409</v>
      </c>
      <c r="S14" s="63"/>
      <c r="T14" s="64">
        <f t="shared" si="4"/>
        <v>35.700000000000728</v>
      </c>
      <c r="U14" s="64"/>
    </row>
    <row r="15" spans="2:21" x14ac:dyDescent="0.15">
      <c r="B15" s="55">
        <v>7</v>
      </c>
      <c r="C15" s="61">
        <f t="shared" si="1"/>
        <v>1419714.5670353144</v>
      </c>
      <c r="D15" s="61"/>
      <c r="E15" s="55">
        <v>2010</v>
      </c>
      <c r="F15" s="8">
        <v>42373</v>
      </c>
      <c r="G15" s="55" t="s">
        <v>4</v>
      </c>
      <c r="H15" s="62">
        <v>1.4305699999999999</v>
      </c>
      <c r="I15" s="62"/>
      <c r="J15" s="55">
        <v>36</v>
      </c>
      <c r="K15" s="61">
        <f t="shared" si="0"/>
        <v>42591.437011059432</v>
      </c>
      <c r="L15" s="61"/>
      <c r="M15" s="6">
        <f t="shared" si="2"/>
        <v>1.1830954725294287</v>
      </c>
      <c r="N15" s="55">
        <v>2009</v>
      </c>
      <c r="O15" s="8">
        <v>42373</v>
      </c>
      <c r="P15" s="62">
        <v>1.4407300000000001</v>
      </c>
      <c r="Q15" s="62"/>
      <c r="R15" s="63">
        <f t="shared" si="3"/>
        <v>120202.50000899195</v>
      </c>
      <c r="S15" s="63"/>
      <c r="T15" s="64">
        <f t="shared" si="4"/>
        <v>101.60000000000169</v>
      </c>
      <c r="U15" s="64"/>
    </row>
    <row r="16" spans="2:21" x14ac:dyDescent="0.15">
      <c r="B16" s="55">
        <v>8</v>
      </c>
      <c r="C16" s="61">
        <f t="shared" si="1"/>
        <v>1539917.0670443063</v>
      </c>
      <c r="D16" s="61"/>
      <c r="E16" s="55">
        <v>2010</v>
      </c>
      <c r="F16" s="8">
        <v>42375</v>
      </c>
      <c r="G16" s="55" t="s">
        <v>4</v>
      </c>
      <c r="H16" s="62">
        <v>1.43563</v>
      </c>
      <c r="I16" s="62"/>
      <c r="J16" s="55">
        <v>20</v>
      </c>
      <c r="K16" s="61">
        <f t="shared" si="0"/>
        <v>46197.512011329185</v>
      </c>
      <c r="L16" s="61"/>
      <c r="M16" s="6">
        <f t="shared" si="2"/>
        <v>2.3098756005664591</v>
      </c>
      <c r="N16" s="55">
        <v>2010</v>
      </c>
      <c r="O16" s="8">
        <v>42375</v>
      </c>
      <c r="P16" s="62">
        <v>1.4407300000000001</v>
      </c>
      <c r="Q16" s="62"/>
      <c r="R16" s="63">
        <f t="shared" si="3"/>
        <v>117803.65562889182</v>
      </c>
      <c r="S16" s="63"/>
      <c r="T16" s="64">
        <f t="shared" si="4"/>
        <v>51.000000000001044</v>
      </c>
      <c r="U16" s="64"/>
    </row>
    <row r="17" spans="2:21" x14ac:dyDescent="0.15">
      <c r="B17" s="55">
        <v>9</v>
      </c>
      <c r="C17" s="61">
        <f t="shared" si="1"/>
        <v>1657720.7226731982</v>
      </c>
      <c r="D17" s="61"/>
      <c r="E17" s="55">
        <v>2010</v>
      </c>
      <c r="F17" s="8">
        <v>42387</v>
      </c>
      <c r="G17" s="55" t="s">
        <v>4</v>
      </c>
      <c r="H17" s="62">
        <v>1.4376199999999999</v>
      </c>
      <c r="I17" s="62"/>
      <c r="J17" s="55">
        <v>11</v>
      </c>
      <c r="K17" s="61">
        <f t="shared" si="0"/>
        <v>49731.621680195945</v>
      </c>
      <c r="L17" s="61"/>
      <c r="M17" s="6">
        <f t="shared" si="2"/>
        <v>4.5210565163814502</v>
      </c>
      <c r="N17" s="55">
        <v>2010</v>
      </c>
      <c r="O17" s="8">
        <v>42388</v>
      </c>
      <c r="P17" s="62">
        <v>1.4363900000000001</v>
      </c>
      <c r="Q17" s="62"/>
      <c r="R17" s="63">
        <f t="shared" si="3"/>
        <v>-55608.995151484713</v>
      </c>
      <c r="S17" s="63"/>
      <c r="T17" s="64">
        <f t="shared" si="4"/>
        <v>-11</v>
      </c>
      <c r="U17" s="64"/>
    </row>
    <row r="18" spans="2:21" x14ac:dyDescent="0.15">
      <c r="B18" s="55">
        <v>10</v>
      </c>
      <c r="C18" s="61">
        <f t="shared" si="1"/>
        <v>1602111.7275217136</v>
      </c>
      <c r="D18" s="61"/>
      <c r="E18" s="55">
        <v>2010</v>
      </c>
      <c r="F18" s="8">
        <v>42389</v>
      </c>
      <c r="G18" s="55" t="s">
        <v>3</v>
      </c>
      <c r="H18" s="62">
        <v>1.41839</v>
      </c>
      <c r="I18" s="62"/>
      <c r="J18" s="55">
        <v>34</v>
      </c>
      <c r="K18" s="61">
        <f t="shared" si="0"/>
        <v>48063.351825651407</v>
      </c>
      <c r="L18" s="61"/>
      <c r="M18" s="6">
        <f t="shared" si="2"/>
        <v>1.4136279948721002</v>
      </c>
      <c r="N18" s="55">
        <v>2010</v>
      </c>
      <c r="O18" s="8">
        <v>42390</v>
      </c>
      <c r="P18" s="62">
        <v>1.41</v>
      </c>
      <c r="Q18" s="62"/>
      <c r="R18" s="63">
        <f t="shared" si="3"/>
        <v>118603.3887697709</v>
      </c>
      <c r="S18" s="63"/>
      <c r="T18" s="64">
        <f t="shared" si="4"/>
        <v>83.900000000001199</v>
      </c>
      <c r="U18" s="64"/>
    </row>
    <row r="19" spans="2:21" x14ac:dyDescent="0.15">
      <c r="B19" s="55">
        <v>11</v>
      </c>
      <c r="C19" s="61">
        <f t="shared" si="1"/>
        <v>1720715.1162914846</v>
      </c>
      <c r="D19" s="61"/>
      <c r="E19" s="55">
        <v>2010</v>
      </c>
      <c r="F19" s="8">
        <v>42396</v>
      </c>
      <c r="G19" s="55" t="s">
        <v>3</v>
      </c>
      <c r="H19" s="62">
        <v>1.3994</v>
      </c>
      <c r="I19" s="62"/>
      <c r="J19" s="55">
        <v>33</v>
      </c>
      <c r="K19" s="61">
        <f t="shared" si="0"/>
        <v>51621.453488744533</v>
      </c>
      <c r="L19" s="61"/>
      <c r="M19" s="6">
        <f t="shared" si="2"/>
        <v>1.5642864693558949</v>
      </c>
      <c r="N19" s="55">
        <v>2010</v>
      </c>
      <c r="O19" s="8">
        <v>42398</v>
      </c>
      <c r="P19" s="62">
        <v>1.39236</v>
      </c>
      <c r="Q19" s="62"/>
      <c r="R19" s="63">
        <f t="shared" si="3"/>
        <v>110125.76744265399</v>
      </c>
      <c r="S19" s="63"/>
      <c r="T19" s="64">
        <f t="shared" si="4"/>
        <v>70.399999999999352</v>
      </c>
      <c r="U19" s="64"/>
    </row>
    <row r="20" spans="2:21" x14ac:dyDescent="0.15">
      <c r="B20" s="55">
        <v>12</v>
      </c>
      <c r="C20" s="61">
        <f t="shared" si="1"/>
        <v>1830840.8837341384</v>
      </c>
      <c r="D20" s="61"/>
      <c r="E20" s="55">
        <v>2010</v>
      </c>
      <c r="F20" s="8">
        <v>42410</v>
      </c>
      <c r="G20" s="55" t="s">
        <v>3</v>
      </c>
      <c r="H20" s="62">
        <v>1.3762700000000001</v>
      </c>
      <c r="I20" s="62"/>
      <c r="J20" s="55">
        <v>24</v>
      </c>
      <c r="K20" s="61">
        <f t="shared" si="0"/>
        <v>54925.22651202415</v>
      </c>
      <c r="L20" s="61"/>
      <c r="M20" s="6">
        <f t="shared" si="2"/>
        <v>2.2885511046676728</v>
      </c>
      <c r="N20" s="55">
        <v>2010</v>
      </c>
      <c r="O20" s="8">
        <v>42410</v>
      </c>
      <c r="P20" s="62">
        <v>1.37869</v>
      </c>
      <c r="Q20" s="62"/>
      <c r="R20" s="63">
        <f t="shared" si="3"/>
        <v>-55382.936732954637</v>
      </c>
      <c r="S20" s="63"/>
      <c r="T20" s="64">
        <f t="shared" si="4"/>
        <v>-24</v>
      </c>
      <c r="U20" s="64"/>
    </row>
    <row r="21" spans="2:21" x14ac:dyDescent="0.15">
      <c r="B21" s="55">
        <v>13</v>
      </c>
      <c r="C21" s="61">
        <f t="shared" si="1"/>
        <v>1775457.9470011839</v>
      </c>
      <c r="D21" s="61"/>
      <c r="E21" s="55">
        <v>2010</v>
      </c>
      <c r="F21" s="8">
        <v>42411</v>
      </c>
      <c r="G21" s="55" t="s">
        <v>3</v>
      </c>
      <c r="H21" s="62">
        <v>1.3748400000000001</v>
      </c>
      <c r="I21" s="62"/>
      <c r="J21" s="55">
        <v>17</v>
      </c>
      <c r="K21" s="61">
        <f t="shared" si="0"/>
        <v>53263.738410035512</v>
      </c>
      <c r="L21" s="61"/>
      <c r="M21" s="6">
        <f t="shared" si="2"/>
        <v>3.133161082943265</v>
      </c>
      <c r="N21" s="55">
        <v>2010</v>
      </c>
      <c r="O21" s="8">
        <v>42416</v>
      </c>
      <c r="P21" s="62">
        <v>1.3691599999999999</v>
      </c>
      <c r="Q21" s="62"/>
      <c r="R21" s="63">
        <f t="shared" si="3"/>
        <v>177963.54951118151</v>
      </c>
      <c r="S21" s="63"/>
      <c r="T21" s="64">
        <f t="shared" si="4"/>
        <v>56.80000000000129</v>
      </c>
      <c r="U21" s="64"/>
    </row>
    <row r="22" spans="2:21" x14ac:dyDescent="0.15">
      <c r="B22" s="55">
        <v>14</v>
      </c>
      <c r="C22" s="61">
        <f t="shared" si="1"/>
        <v>1953421.4965123653</v>
      </c>
      <c r="D22" s="61"/>
      <c r="E22" s="55">
        <v>2010</v>
      </c>
      <c r="F22" s="8">
        <v>42419</v>
      </c>
      <c r="G22" s="55" t="s">
        <v>4</v>
      </c>
      <c r="H22" s="62">
        <v>1.35179</v>
      </c>
      <c r="I22" s="62"/>
      <c r="J22" s="55">
        <v>35</v>
      </c>
      <c r="K22" s="61">
        <f t="shared" si="0"/>
        <v>58602.644895370955</v>
      </c>
      <c r="L22" s="61"/>
      <c r="M22" s="6">
        <f t="shared" si="2"/>
        <v>1.6743612827248844</v>
      </c>
      <c r="N22" s="55">
        <v>2010</v>
      </c>
      <c r="O22" s="8">
        <v>42422</v>
      </c>
      <c r="P22" s="62">
        <v>1.3636200000000001</v>
      </c>
      <c r="Q22" s="62"/>
      <c r="R22" s="63">
        <f t="shared" si="3"/>
        <v>198076.93974635395</v>
      </c>
      <c r="S22" s="63"/>
      <c r="T22" s="64">
        <f t="shared" si="4"/>
        <v>118.30000000000007</v>
      </c>
      <c r="U22" s="64"/>
    </row>
    <row r="23" spans="2:21" x14ac:dyDescent="0.15">
      <c r="B23" s="55">
        <v>15</v>
      </c>
      <c r="C23" s="61">
        <f t="shared" si="1"/>
        <v>2151498.4362587193</v>
      </c>
      <c r="D23" s="61"/>
      <c r="E23" s="55">
        <v>2010</v>
      </c>
      <c r="F23" s="8">
        <v>42425</v>
      </c>
      <c r="G23" s="55" t="s">
        <v>4</v>
      </c>
      <c r="H23" s="62">
        <v>1.3501300000000001</v>
      </c>
      <c r="I23" s="62"/>
      <c r="J23" s="55">
        <v>44</v>
      </c>
      <c r="K23" s="61">
        <f t="shared" si="0"/>
        <v>64544.953087761576</v>
      </c>
      <c r="L23" s="61"/>
      <c r="M23" s="6">
        <f t="shared" si="2"/>
        <v>1.4669307519945811</v>
      </c>
      <c r="N23" s="55">
        <v>2010</v>
      </c>
      <c r="O23" s="8">
        <v>42426</v>
      </c>
      <c r="P23" s="62">
        <v>1.3636200000000001</v>
      </c>
      <c r="Q23" s="62"/>
      <c r="R23" s="63">
        <f t="shared" si="3"/>
        <v>197888.95844406902</v>
      </c>
      <c r="S23" s="63"/>
      <c r="T23" s="64">
        <f t="shared" si="4"/>
        <v>134.90000000000003</v>
      </c>
      <c r="U23" s="64"/>
    </row>
    <row r="24" spans="2:21" x14ac:dyDescent="0.15">
      <c r="B24" s="55">
        <v>16</v>
      </c>
      <c r="C24" s="61">
        <f t="shared" si="1"/>
        <v>2349387.3947027884</v>
      </c>
      <c r="D24" s="61"/>
      <c r="E24" s="55">
        <v>2010</v>
      </c>
      <c r="F24" s="8">
        <v>42430</v>
      </c>
      <c r="G24" s="55" t="s">
        <v>3</v>
      </c>
      <c r="H24" s="62">
        <v>1.3627499999999999</v>
      </c>
      <c r="I24" s="62"/>
      <c r="J24" s="55">
        <v>21</v>
      </c>
      <c r="K24" s="61">
        <f t="shared" si="0"/>
        <v>70481.621841083645</v>
      </c>
      <c r="L24" s="61"/>
      <c r="M24" s="6">
        <f t="shared" si="2"/>
        <v>3.3562677067182691</v>
      </c>
      <c r="N24" s="55">
        <v>2010</v>
      </c>
      <c r="O24" s="8">
        <v>42430</v>
      </c>
      <c r="P24" s="62">
        <v>1.36494</v>
      </c>
      <c r="Q24" s="62"/>
      <c r="R24" s="63">
        <f t="shared" si="3"/>
        <v>-73502.26277713466</v>
      </c>
      <c r="S24" s="63"/>
      <c r="T24" s="64">
        <f t="shared" si="4"/>
        <v>-21</v>
      </c>
      <c r="U24" s="64"/>
    </row>
    <row r="25" spans="2:21" x14ac:dyDescent="0.15">
      <c r="B25" s="55">
        <v>17</v>
      </c>
      <c r="C25" s="61">
        <f t="shared" si="1"/>
        <v>2275885.1319256537</v>
      </c>
      <c r="D25" s="61"/>
      <c r="E25" s="55">
        <v>2010</v>
      </c>
      <c r="F25" s="8">
        <v>42431</v>
      </c>
      <c r="G25" s="55" t="s">
        <v>4</v>
      </c>
      <c r="H25" s="62">
        <v>1.3493999999999999</v>
      </c>
      <c r="I25" s="62"/>
      <c r="J25" s="55">
        <v>58</v>
      </c>
      <c r="K25" s="61">
        <f t="shared" si="0"/>
        <v>68276.553957769604</v>
      </c>
      <c r="L25" s="61"/>
      <c r="M25" s="6">
        <f t="shared" si="2"/>
        <v>1.1771819647891311</v>
      </c>
      <c r="N25" s="55">
        <v>2010</v>
      </c>
      <c r="O25" s="8">
        <v>42432</v>
      </c>
      <c r="P25" s="62">
        <v>1.3636200000000001</v>
      </c>
      <c r="Q25" s="62"/>
      <c r="R25" s="63">
        <f t="shared" si="3"/>
        <v>167395.27539301588</v>
      </c>
      <c r="S25" s="63"/>
      <c r="T25" s="64">
        <f t="shared" si="4"/>
        <v>142.20000000000121</v>
      </c>
      <c r="U25" s="64"/>
    </row>
    <row r="26" spans="2:21" x14ac:dyDescent="0.15">
      <c r="B26" s="55">
        <v>18</v>
      </c>
      <c r="C26" s="61">
        <f t="shared" si="1"/>
        <v>2443280.4073186694</v>
      </c>
      <c r="D26" s="61"/>
      <c r="E26" s="55">
        <v>2010</v>
      </c>
      <c r="F26" s="8">
        <v>42434</v>
      </c>
      <c r="G26" s="55" t="s">
        <v>4</v>
      </c>
      <c r="H26" s="62">
        <v>1.36097</v>
      </c>
      <c r="I26" s="62"/>
      <c r="J26" s="55">
        <v>18</v>
      </c>
      <c r="K26" s="61">
        <f t="shared" si="0"/>
        <v>73298.412219560079</v>
      </c>
      <c r="L26" s="61"/>
      <c r="M26" s="6">
        <f t="shared" si="2"/>
        <v>4.0721340121977825</v>
      </c>
      <c r="N26" s="55">
        <v>2010</v>
      </c>
      <c r="O26" s="8">
        <v>42438</v>
      </c>
      <c r="P26" s="62">
        <v>1.3591299999999999</v>
      </c>
      <c r="Q26" s="62"/>
      <c r="R26" s="63">
        <f t="shared" si="3"/>
        <v>-74927.265824441798</v>
      </c>
      <c r="S26" s="63"/>
      <c r="T26" s="64">
        <f t="shared" si="4"/>
        <v>-18</v>
      </c>
      <c r="U26" s="64"/>
    </row>
    <row r="27" spans="2:21" x14ac:dyDescent="0.15">
      <c r="B27" s="55">
        <v>19</v>
      </c>
      <c r="C27" s="61">
        <f t="shared" si="1"/>
        <v>2368353.1414942276</v>
      </c>
      <c r="D27" s="61"/>
      <c r="E27" s="55">
        <v>2010</v>
      </c>
      <c r="F27" s="8">
        <v>42440</v>
      </c>
      <c r="G27" s="55" t="s">
        <v>4</v>
      </c>
      <c r="H27" s="62">
        <v>1.36433</v>
      </c>
      <c r="I27" s="62"/>
      <c r="J27" s="55">
        <v>24</v>
      </c>
      <c r="K27" s="61">
        <f t="shared" si="0"/>
        <v>71050.594244826818</v>
      </c>
      <c r="L27" s="61"/>
      <c r="M27" s="6">
        <f t="shared" si="2"/>
        <v>2.9604414268677841</v>
      </c>
      <c r="N27" s="55">
        <v>2010</v>
      </c>
      <c r="O27" s="8">
        <v>42441</v>
      </c>
      <c r="P27" s="62">
        <v>1.3772800000000001</v>
      </c>
      <c r="Q27" s="62"/>
      <c r="R27" s="63">
        <f t="shared" si="3"/>
        <v>383377.16477937857</v>
      </c>
      <c r="S27" s="63"/>
      <c r="T27" s="64">
        <f t="shared" si="4"/>
        <v>129.50000000000017</v>
      </c>
      <c r="U27" s="64"/>
    </row>
    <row r="28" spans="2:21" x14ac:dyDescent="0.15">
      <c r="B28" s="55">
        <v>20</v>
      </c>
      <c r="C28" s="61">
        <f t="shared" si="1"/>
        <v>2751730.3062736061</v>
      </c>
      <c r="D28" s="61"/>
      <c r="E28" s="55">
        <v>2010</v>
      </c>
      <c r="F28" s="8">
        <v>42444</v>
      </c>
      <c r="G28" s="55" t="s">
        <v>3</v>
      </c>
      <c r="H28" s="62">
        <v>1.37348</v>
      </c>
      <c r="I28" s="62"/>
      <c r="J28" s="55">
        <v>25</v>
      </c>
      <c r="K28" s="61">
        <f t="shared" si="0"/>
        <v>82551.909188208185</v>
      </c>
      <c r="L28" s="61"/>
      <c r="M28" s="6">
        <f t="shared" si="2"/>
        <v>3.3020763675283273</v>
      </c>
      <c r="N28" s="55">
        <v>2010</v>
      </c>
      <c r="O28" s="8">
        <v>42445</v>
      </c>
      <c r="P28" s="62">
        <v>1.36955</v>
      </c>
      <c r="Q28" s="62"/>
      <c r="R28" s="63">
        <f t="shared" si="3"/>
        <v>129771.60124386291</v>
      </c>
      <c r="S28" s="63"/>
      <c r="T28" s="64">
        <f t="shared" si="4"/>
        <v>39.299999999999891</v>
      </c>
      <c r="U28" s="64"/>
    </row>
    <row r="29" spans="2:21" x14ac:dyDescent="0.15">
      <c r="B29" s="55">
        <v>21</v>
      </c>
      <c r="C29" s="61">
        <f t="shared" si="1"/>
        <v>2881501.907517469</v>
      </c>
      <c r="D29" s="61"/>
      <c r="E29" s="55">
        <v>2010</v>
      </c>
      <c r="F29" s="8">
        <v>42447</v>
      </c>
      <c r="G29" s="55" t="s">
        <v>3</v>
      </c>
      <c r="H29" s="62">
        <v>1.3654999999999999</v>
      </c>
      <c r="I29" s="62"/>
      <c r="J29" s="55">
        <v>38</v>
      </c>
      <c r="K29" s="61">
        <f t="shared" si="0"/>
        <v>86445.05722552407</v>
      </c>
      <c r="L29" s="61"/>
      <c r="M29" s="6">
        <f t="shared" si="2"/>
        <v>2.2748699269874755</v>
      </c>
      <c r="N29" s="55">
        <v>2010</v>
      </c>
      <c r="O29" s="8">
        <v>42448</v>
      </c>
      <c r="P29" s="62">
        <v>1.3505799999999999</v>
      </c>
      <c r="Q29" s="62"/>
      <c r="R29" s="63">
        <f t="shared" si="3"/>
        <v>339410.59310653235</v>
      </c>
      <c r="S29" s="63"/>
      <c r="T29" s="64">
        <f t="shared" si="4"/>
        <v>149.20000000000044</v>
      </c>
      <c r="U29" s="64"/>
    </row>
    <row r="30" spans="2:21" x14ac:dyDescent="0.15">
      <c r="B30" s="55">
        <v>22</v>
      </c>
      <c r="C30" s="61">
        <f t="shared" si="1"/>
        <v>3220912.5006240015</v>
      </c>
      <c r="D30" s="61"/>
      <c r="E30" s="55">
        <v>2010</v>
      </c>
      <c r="F30" s="8">
        <v>42452</v>
      </c>
      <c r="G30" s="55" t="s">
        <v>3</v>
      </c>
      <c r="H30" s="62">
        <v>1.3511200000000001</v>
      </c>
      <c r="I30" s="62"/>
      <c r="J30" s="55">
        <v>50</v>
      </c>
      <c r="K30" s="61">
        <f t="shared" si="0"/>
        <v>96627.375018720035</v>
      </c>
      <c r="L30" s="61"/>
      <c r="M30" s="6">
        <f t="shared" si="2"/>
        <v>1.9325475003744006</v>
      </c>
      <c r="N30" s="55">
        <v>2010</v>
      </c>
      <c r="O30" s="8">
        <v>42454</v>
      </c>
      <c r="P30" s="62">
        <v>1.3346499999999999</v>
      </c>
      <c r="Q30" s="62"/>
      <c r="R30" s="63">
        <f t="shared" si="3"/>
        <v>318290.57331166777</v>
      </c>
      <c r="S30" s="63"/>
      <c r="T30" s="64">
        <f t="shared" si="4"/>
        <v>164.70000000000206</v>
      </c>
      <c r="U30" s="64"/>
    </row>
    <row r="31" spans="2:21" x14ac:dyDescent="0.15">
      <c r="B31" s="55">
        <v>23</v>
      </c>
      <c r="C31" s="61">
        <f t="shared" si="1"/>
        <v>3539203.0739356694</v>
      </c>
      <c r="D31" s="61"/>
      <c r="E31" s="55">
        <v>2010</v>
      </c>
      <c r="F31" s="8">
        <v>42455</v>
      </c>
      <c r="G31" s="55" t="s">
        <v>4</v>
      </c>
      <c r="H31" s="62">
        <v>1.33822</v>
      </c>
      <c r="I31" s="62"/>
      <c r="J31" s="55">
        <v>37</v>
      </c>
      <c r="K31" s="61">
        <f t="shared" si="0"/>
        <v>106176.09221807007</v>
      </c>
      <c r="L31" s="61"/>
      <c r="M31" s="6">
        <f t="shared" si="2"/>
        <v>2.8696241140018937</v>
      </c>
      <c r="N31" s="55">
        <v>2010</v>
      </c>
      <c r="O31" s="8">
        <v>2010</v>
      </c>
      <c r="P31" s="62">
        <v>1.34531</v>
      </c>
      <c r="Q31" s="62"/>
      <c r="R31" s="63">
        <f t="shared" si="3"/>
        <v>203456.34968273542</v>
      </c>
      <c r="S31" s="63"/>
      <c r="T31" s="64">
        <f t="shared" si="4"/>
        <v>70.900000000000404</v>
      </c>
      <c r="U31" s="64"/>
    </row>
    <row r="32" spans="2:21" x14ac:dyDescent="0.15">
      <c r="B32" s="55">
        <v>24</v>
      </c>
      <c r="C32" s="61">
        <f t="shared" si="1"/>
        <v>3742659.4236184047</v>
      </c>
      <c r="D32" s="61"/>
      <c r="E32" s="55">
        <v>2010</v>
      </c>
      <c r="F32" s="8">
        <v>42462</v>
      </c>
      <c r="G32" s="55" t="s">
        <v>3</v>
      </c>
      <c r="H32" s="62">
        <v>1.35686</v>
      </c>
      <c r="I32" s="62"/>
      <c r="J32" s="55">
        <v>55</v>
      </c>
      <c r="K32" s="61">
        <f t="shared" si="0"/>
        <v>112279.78270855214</v>
      </c>
      <c r="L32" s="61"/>
      <c r="M32" s="6">
        <f t="shared" si="2"/>
        <v>2.0414505947009478</v>
      </c>
      <c r="N32" s="55">
        <v>2010</v>
      </c>
      <c r="O32" s="8">
        <v>42467</v>
      </c>
      <c r="P32" s="62">
        <v>1.3346499999999999</v>
      </c>
      <c r="Q32" s="62"/>
      <c r="R32" s="63">
        <f t="shared" si="3"/>
        <v>453406.1770830818</v>
      </c>
      <c r="S32" s="63"/>
      <c r="T32" s="64">
        <f t="shared" si="4"/>
        <v>222.10000000000062</v>
      </c>
      <c r="U32" s="64"/>
    </row>
    <row r="33" spans="2:21" x14ac:dyDescent="0.15">
      <c r="B33" s="55">
        <v>25</v>
      </c>
      <c r="C33" s="61">
        <f t="shared" si="1"/>
        <v>4196065.6007014867</v>
      </c>
      <c r="D33" s="61"/>
      <c r="E33" s="55">
        <v>2010</v>
      </c>
      <c r="F33" s="8">
        <v>42468</v>
      </c>
      <c r="G33" s="55" t="s">
        <v>4</v>
      </c>
      <c r="H33" s="62">
        <v>1.33423</v>
      </c>
      <c r="I33" s="62"/>
      <c r="J33" s="55">
        <v>41</v>
      </c>
      <c r="K33" s="61">
        <f t="shared" si="0"/>
        <v>125881.96802104459</v>
      </c>
      <c r="L33" s="61"/>
      <c r="M33" s="6">
        <f t="shared" si="2"/>
        <v>3.0702919029523073</v>
      </c>
      <c r="N33" s="55">
        <v>2010</v>
      </c>
      <c r="O33" s="8">
        <v>42472</v>
      </c>
      <c r="P33" s="62">
        <v>1.36063</v>
      </c>
      <c r="Q33" s="62"/>
      <c r="R33" s="63">
        <f t="shared" si="3"/>
        <v>810557.06237940851</v>
      </c>
      <c r="S33" s="63"/>
      <c r="T33" s="64">
        <f t="shared" si="4"/>
        <v>263.99999999999977</v>
      </c>
      <c r="U33" s="64"/>
    </row>
    <row r="34" spans="2:21" x14ac:dyDescent="0.15">
      <c r="B34" s="55">
        <v>26</v>
      </c>
      <c r="C34" s="61">
        <f t="shared" si="1"/>
        <v>5006622.6630808953</v>
      </c>
      <c r="D34" s="61"/>
      <c r="E34" s="55">
        <v>2010</v>
      </c>
      <c r="F34" s="8">
        <v>42475</v>
      </c>
      <c r="G34" s="55" t="s">
        <v>3</v>
      </c>
      <c r="H34" s="62">
        <v>1.3534900000000001</v>
      </c>
      <c r="I34" s="62"/>
      <c r="J34" s="55">
        <v>48</v>
      </c>
      <c r="K34" s="61">
        <f t="shared" si="0"/>
        <v>150198.67989242685</v>
      </c>
      <c r="L34" s="61"/>
      <c r="M34" s="6">
        <f t="shared" si="2"/>
        <v>3.1291391644255597</v>
      </c>
      <c r="N34" s="55">
        <v>2010</v>
      </c>
      <c r="O34" s="8">
        <v>42475</v>
      </c>
      <c r="P34" s="62">
        <v>1.3583000000000001</v>
      </c>
      <c r="Q34" s="62"/>
      <c r="R34" s="63">
        <f t="shared" si="3"/>
        <v>-150511.59380886881</v>
      </c>
      <c r="S34" s="63"/>
      <c r="T34" s="64">
        <f t="shared" si="4"/>
        <v>-48</v>
      </c>
      <c r="U34" s="64"/>
    </row>
    <row r="35" spans="2:21" x14ac:dyDescent="0.15">
      <c r="B35" s="55">
        <v>27</v>
      </c>
      <c r="C35" s="61">
        <f t="shared" si="1"/>
        <v>4856111.0692720264</v>
      </c>
      <c r="D35" s="61"/>
      <c r="E35" s="55">
        <v>2010</v>
      </c>
      <c r="F35" s="8">
        <v>42476</v>
      </c>
      <c r="G35" s="55" t="s">
        <v>3</v>
      </c>
      <c r="H35" s="62">
        <v>1.34985</v>
      </c>
      <c r="I35" s="62"/>
      <c r="J35" s="55">
        <v>42</v>
      </c>
      <c r="K35" s="61">
        <f t="shared" si="0"/>
        <v>145683.33207816078</v>
      </c>
      <c r="L35" s="61"/>
      <c r="M35" s="6">
        <f t="shared" si="2"/>
        <v>3.4686507637657327</v>
      </c>
      <c r="N35" s="55">
        <v>2010</v>
      </c>
      <c r="O35" s="8">
        <v>42483</v>
      </c>
      <c r="P35" s="62">
        <v>1.3325</v>
      </c>
      <c r="Q35" s="62"/>
      <c r="R35" s="63">
        <f t="shared" si="3"/>
        <v>601810.90751335386</v>
      </c>
      <c r="S35" s="63"/>
      <c r="T35" s="64">
        <f t="shared" si="4"/>
        <v>173.49999999999977</v>
      </c>
      <c r="U35" s="64"/>
    </row>
    <row r="36" spans="2:21" x14ac:dyDescent="0.15">
      <c r="B36" s="55">
        <v>28</v>
      </c>
      <c r="C36" s="61">
        <f t="shared" si="1"/>
        <v>5457921.9767853804</v>
      </c>
      <c r="D36" s="61"/>
      <c r="E36" s="55">
        <v>2010</v>
      </c>
      <c r="F36" s="8">
        <v>42487</v>
      </c>
      <c r="G36" s="55" t="s">
        <v>3</v>
      </c>
      <c r="H36" s="62">
        <v>1.32863</v>
      </c>
      <c r="I36" s="62"/>
      <c r="J36" s="55">
        <v>53</v>
      </c>
      <c r="K36" s="61">
        <f t="shared" si="0"/>
        <v>163737.65930356141</v>
      </c>
      <c r="L36" s="61"/>
      <c r="M36" s="6">
        <f t="shared" si="2"/>
        <v>3.0893897981804037</v>
      </c>
      <c r="N36" s="55">
        <v>2010</v>
      </c>
      <c r="O36" s="8">
        <v>42488</v>
      </c>
      <c r="P36" s="62">
        <v>1.3263499999999999</v>
      </c>
      <c r="Q36" s="62"/>
      <c r="R36" s="63">
        <f t="shared" si="3"/>
        <v>70438.087398515054</v>
      </c>
      <c r="S36" s="63"/>
      <c r="T36" s="64">
        <f t="shared" si="4"/>
        <v>22.800000000000598</v>
      </c>
      <c r="U36" s="64"/>
    </row>
    <row r="37" spans="2:21" x14ac:dyDescent="0.15">
      <c r="B37" s="55">
        <v>29</v>
      </c>
      <c r="C37" s="61">
        <f t="shared" si="1"/>
        <v>5528360.0641838955</v>
      </c>
      <c r="D37" s="61"/>
      <c r="E37" s="55">
        <v>2010</v>
      </c>
      <c r="F37" s="8">
        <v>42495</v>
      </c>
      <c r="G37" s="55" t="s">
        <v>3</v>
      </c>
      <c r="H37" s="62">
        <v>1.29654</v>
      </c>
      <c r="I37" s="62"/>
      <c r="J37" s="55">
        <v>27</v>
      </c>
      <c r="K37" s="61">
        <f t="shared" si="0"/>
        <v>165850.80192551686</v>
      </c>
      <c r="L37" s="61"/>
      <c r="M37" s="6">
        <f t="shared" si="2"/>
        <v>6.142622293537662</v>
      </c>
      <c r="N37" s="55">
        <v>2010</v>
      </c>
      <c r="O37" s="8">
        <v>42497</v>
      </c>
      <c r="P37" s="62">
        <v>1.2744</v>
      </c>
      <c r="Q37" s="62"/>
      <c r="R37" s="63">
        <f t="shared" si="3"/>
        <v>1359976.5757892414</v>
      </c>
      <c r="S37" s="63"/>
      <c r="T37" s="64">
        <f t="shared" si="4"/>
        <v>221.40000000000049</v>
      </c>
      <c r="U37" s="64"/>
    </row>
    <row r="38" spans="2:21" x14ac:dyDescent="0.15">
      <c r="B38" s="55">
        <v>30</v>
      </c>
      <c r="C38" s="61">
        <f t="shared" si="1"/>
        <v>6888336.6399731366</v>
      </c>
      <c r="D38" s="61"/>
      <c r="E38" s="55">
        <v>2010</v>
      </c>
      <c r="F38" s="8">
        <v>42508</v>
      </c>
      <c r="G38" s="55" t="s">
        <v>3</v>
      </c>
      <c r="H38" s="62">
        <v>1.23786</v>
      </c>
      <c r="I38" s="62"/>
      <c r="J38" s="55">
        <v>53</v>
      </c>
      <c r="K38" s="61">
        <f t="shared" si="0"/>
        <v>206650.09919919408</v>
      </c>
      <c r="L38" s="61"/>
      <c r="M38" s="6">
        <f t="shared" si="2"/>
        <v>3.8990584754564921</v>
      </c>
      <c r="N38" s="55">
        <v>2010</v>
      </c>
      <c r="O38" s="8">
        <v>42508</v>
      </c>
      <c r="P38" s="62">
        <v>1.24322</v>
      </c>
      <c r="Q38" s="62"/>
      <c r="R38" s="63">
        <f t="shared" si="3"/>
        <v>-208989.53428446921</v>
      </c>
      <c r="S38" s="63"/>
      <c r="T38" s="64">
        <f t="shared" si="4"/>
        <v>-53</v>
      </c>
      <c r="U38" s="64"/>
    </row>
    <row r="39" spans="2:21" x14ac:dyDescent="0.15">
      <c r="B39" s="55">
        <v>31</v>
      </c>
      <c r="C39" s="61">
        <f t="shared" si="1"/>
        <v>6679347.1056886669</v>
      </c>
      <c r="D39" s="61"/>
      <c r="E39" s="55">
        <v>2010</v>
      </c>
      <c r="F39" s="8">
        <v>42510</v>
      </c>
      <c r="G39" s="55" t="s">
        <v>4</v>
      </c>
      <c r="H39" s="62">
        <v>1.23638</v>
      </c>
      <c r="I39" s="62"/>
      <c r="J39" s="55">
        <v>68</v>
      </c>
      <c r="K39" s="61">
        <f t="shared" si="0"/>
        <v>200380.41317066</v>
      </c>
      <c r="L39" s="61"/>
      <c r="M39" s="6">
        <f t="shared" si="2"/>
        <v>2.9467707819214706</v>
      </c>
      <c r="N39" s="55">
        <v>2010</v>
      </c>
      <c r="O39" s="8">
        <v>42514</v>
      </c>
      <c r="P39" s="62">
        <v>1.2451700000000001</v>
      </c>
      <c r="Q39" s="62"/>
      <c r="R39" s="63">
        <f t="shared" si="3"/>
        <v>259021.1517308995</v>
      </c>
      <c r="S39" s="63"/>
      <c r="T39" s="64">
        <f t="shared" si="4"/>
        <v>87.900000000000759</v>
      </c>
      <c r="U39" s="64"/>
    </row>
    <row r="40" spans="2:21" x14ac:dyDescent="0.15">
      <c r="B40" s="55">
        <v>32</v>
      </c>
      <c r="C40" s="61">
        <f t="shared" si="1"/>
        <v>6938368.2574195666</v>
      </c>
      <c r="D40" s="61"/>
      <c r="E40" s="55">
        <v>2010</v>
      </c>
      <c r="F40" s="8">
        <v>42532</v>
      </c>
      <c r="G40" s="55" t="s">
        <v>4</v>
      </c>
      <c r="H40" s="62">
        <v>1.21184</v>
      </c>
      <c r="I40" s="62"/>
      <c r="J40" s="55">
        <v>29</v>
      </c>
      <c r="K40" s="61">
        <f t="shared" si="0"/>
        <v>208151.04772258698</v>
      </c>
      <c r="L40" s="61"/>
      <c r="M40" s="6">
        <f t="shared" si="2"/>
        <v>7.1776223352616197</v>
      </c>
      <c r="N40" s="55">
        <v>2010</v>
      </c>
      <c r="O40" s="8">
        <v>42532</v>
      </c>
      <c r="P40" s="62">
        <v>1.2089000000000001</v>
      </c>
      <c r="Q40" s="62"/>
      <c r="R40" s="63">
        <f t="shared" si="3"/>
        <v>-211022.0966566875</v>
      </c>
      <c r="S40" s="63"/>
      <c r="T40" s="64">
        <f t="shared" si="4"/>
        <v>-29</v>
      </c>
      <c r="U40" s="64"/>
    </row>
    <row r="41" spans="2:21" x14ac:dyDescent="0.15">
      <c r="B41" s="55">
        <v>33</v>
      </c>
      <c r="C41" s="61">
        <f t="shared" si="1"/>
        <v>6727346.1607628791</v>
      </c>
      <c r="D41" s="61"/>
      <c r="E41" s="55">
        <v>2010</v>
      </c>
      <c r="F41" s="8">
        <v>42538</v>
      </c>
      <c r="G41" s="55" t="s">
        <v>4</v>
      </c>
      <c r="H41" s="62">
        <v>1.22817</v>
      </c>
      <c r="I41" s="62"/>
      <c r="J41" s="55">
        <v>46</v>
      </c>
      <c r="K41" s="61">
        <f t="shared" si="0"/>
        <v>201820.38482288638</v>
      </c>
      <c r="L41" s="61"/>
      <c r="M41" s="6">
        <f t="shared" si="2"/>
        <v>4.3873996700627478</v>
      </c>
      <c r="N41" s="55">
        <v>2010</v>
      </c>
      <c r="O41" s="8">
        <v>42542</v>
      </c>
      <c r="P41" s="62">
        <v>1.23366</v>
      </c>
      <c r="Q41" s="62"/>
      <c r="R41" s="63">
        <f t="shared" si="3"/>
        <v>240868.24188644465</v>
      </c>
      <c r="S41" s="63"/>
      <c r="T41" s="64">
        <f t="shared" si="4"/>
        <v>54.899999999999949</v>
      </c>
      <c r="U41" s="64"/>
    </row>
    <row r="42" spans="2:21" x14ac:dyDescent="0.15">
      <c r="B42" s="55">
        <v>34</v>
      </c>
      <c r="C42" s="61">
        <f t="shared" si="1"/>
        <v>6968214.4026493235</v>
      </c>
      <c r="D42" s="61"/>
      <c r="E42" s="55">
        <v>2010</v>
      </c>
      <c r="F42" s="8">
        <v>42543</v>
      </c>
      <c r="G42" s="55" t="s">
        <v>3</v>
      </c>
      <c r="H42" s="62">
        <v>1.2298800000000001</v>
      </c>
      <c r="I42" s="62"/>
      <c r="J42" s="55">
        <v>54</v>
      </c>
      <c r="K42" s="61">
        <f t="shared" si="0"/>
        <v>209046.43207947971</v>
      </c>
      <c r="L42" s="61"/>
      <c r="M42" s="6">
        <f t="shared" si="2"/>
        <v>3.8712302236940688</v>
      </c>
      <c r="N42" s="55">
        <v>2010</v>
      </c>
      <c r="O42" s="8">
        <v>42545</v>
      </c>
      <c r="P42" s="62">
        <v>1.2353000000000001</v>
      </c>
      <c r="Q42" s="62"/>
      <c r="R42" s="63">
        <f t="shared" si="3"/>
        <v>-209820.67812421775</v>
      </c>
      <c r="S42" s="63"/>
      <c r="T42" s="64">
        <f t="shared" si="4"/>
        <v>-54</v>
      </c>
      <c r="U42" s="64"/>
    </row>
    <row r="43" spans="2:21" x14ac:dyDescent="0.15">
      <c r="B43" s="55">
        <v>35</v>
      </c>
      <c r="C43" s="61">
        <f t="shared" si="1"/>
        <v>6758393.7245251061</v>
      </c>
      <c r="D43" s="61"/>
      <c r="E43" s="55">
        <v>2010</v>
      </c>
      <c r="F43" s="8">
        <v>42549</v>
      </c>
      <c r="G43" s="55" t="s">
        <v>3</v>
      </c>
      <c r="H43" s="62">
        <v>1.2314700000000001</v>
      </c>
      <c r="I43" s="62"/>
      <c r="J43" s="55">
        <v>29</v>
      </c>
      <c r="K43" s="61">
        <f t="shared" si="0"/>
        <v>202751.81173575317</v>
      </c>
      <c r="L43" s="61"/>
      <c r="M43" s="6">
        <f t="shared" si="2"/>
        <v>6.9914417839914886</v>
      </c>
      <c r="N43" s="55">
        <v>2010</v>
      </c>
      <c r="O43" s="8">
        <v>42551</v>
      </c>
      <c r="P43" s="62">
        <v>1.2218</v>
      </c>
      <c r="Q43" s="62"/>
      <c r="R43" s="63">
        <f t="shared" si="3"/>
        <v>676072.42051198171</v>
      </c>
      <c r="S43" s="63"/>
      <c r="T43" s="64">
        <f t="shared" si="4"/>
        <v>96.700000000000671</v>
      </c>
      <c r="U43" s="64"/>
    </row>
    <row r="44" spans="2:21" x14ac:dyDescent="0.15">
      <c r="B44" s="55">
        <v>36</v>
      </c>
      <c r="C44" s="61">
        <f t="shared" si="1"/>
        <v>7434466.1450370876</v>
      </c>
      <c r="D44" s="61"/>
      <c r="E44" s="55">
        <v>2010</v>
      </c>
      <c r="F44" s="8">
        <v>42558</v>
      </c>
      <c r="G44" s="55" t="s">
        <v>4</v>
      </c>
      <c r="H44" s="62">
        <v>1.2557199999999999</v>
      </c>
      <c r="I44" s="62"/>
      <c r="J44" s="55">
        <v>40</v>
      </c>
      <c r="K44" s="61">
        <f t="shared" si="0"/>
        <v>223033.98435111262</v>
      </c>
      <c r="L44" s="61"/>
      <c r="M44" s="6">
        <f t="shared" si="2"/>
        <v>5.5758496087778155</v>
      </c>
      <c r="N44" s="55">
        <v>2010</v>
      </c>
      <c r="O44" s="8">
        <v>42558</v>
      </c>
      <c r="P44" s="62">
        <v>1.2562899999999999</v>
      </c>
      <c r="Q44" s="62"/>
      <c r="R44" s="63">
        <f t="shared" si="3"/>
        <v>31782.342770031286</v>
      </c>
      <c r="S44" s="63"/>
      <c r="T44" s="64">
        <f t="shared" si="4"/>
        <v>5.6999999999995943</v>
      </c>
      <c r="U44" s="64"/>
    </row>
    <row r="45" spans="2:21" x14ac:dyDescent="0.15">
      <c r="B45" s="55">
        <v>37</v>
      </c>
      <c r="C45" s="61">
        <f t="shared" si="1"/>
        <v>7466248.4878071193</v>
      </c>
      <c r="D45" s="61"/>
      <c r="E45" s="55">
        <v>2010</v>
      </c>
      <c r="F45" s="8">
        <v>42560</v>
      </c>
      <c r="G45" s="55" t="s">
        <v>3</v>
      </c>
      <c r="H45" s="62">
        <v>1.2655799999999999</v>
      </c>
      <c r="I45" s="62"/>
      <c r="J45" s="55">
        <v>27</v>
      </c>
      <c r="K45" s="61">
        <f t="shared" si="0"/>
        <v>223987.45463421356</v>
      </c>
      <c r="L45" s="61"/>
      <c r="M45" s="6">
        <f t="shared" si="2"/>
        <v>8.2958316531190217</v>
      </c>
      <c r="N45" s="55">
        <v>2010</v>
      </c>
      <c r="O45" s="8">
        <v>42564</v>
      </c>
      <c r="P45" s="62">
        <v>1.2607569999999999</v>
      </c>
      <c r="Q45" s="62"/>
      <c r="R45" s="63">
        <f t="shared" si="3"/>
        <v>400107.96062993223</v>
      </c>
      <c r="S45" s="63"/>
      <c r="T45" s="64">
        <f t="shared" si="4"/>
        <v>48.230000000000217</v>
      </c>
      <c r="U45" s="64"/>
    </row>
    <row r="46" spans="2:21" x14ac:dyDescent="0.15">
      <c r="B46" s="55">
        <v>38</v>
      </c>
      <c r="C46" s="61">
        <f t="shared" si="1"/>
        <v>7866356.4484370518</v>
      </c>
      <c r="D46" s="61"/>
      <c r="E46" s="55">
        <v>2010</v>
      </c>
      <c r="F46" s="8">
        <v>42565</v>
      </c>
      <c r="G46" s="55" t="s">
        <v>4</v>
      </c>
      <c r="H46" s="62">
        <v>1.27155</v>
      </c>
      <c r="I46" s="62"/>
      <c r="J46" s="55">
        <v>33</v>
      </c>
      <c r="K46" s="61">
        <f t="shared" si="0"/>
        <v>235990.69345311154</v>
      </c>
      <c r="L46" s="61"/>
      <c r="M46" s="6">
        <f t="shared" si="2"/>
        <v>7.1512331349427738</v>
      </c>
      <c r="N46" s="55">
        <v>2010</v>
      </c>
      <c r="O46" s="8">
        <v>42570</v>
      </c>
      <c r="P46" s="62">
        <v>1.28884</v>
      </c>
      <c r="Q46" s="62"/>
      <c r="R46" s="63">
        <f t="shared" si="3"/>
        <v>1236448.2090316075</v>
      </c>
      <c r="S46" s="63"/>
      <c r="T46" s="64">
        <f t="shared" si="4"/>
        <v>172.90000000000026</v>
      </c>
      <c r="U46" s="64"/>
    </row>
    <row r="47" spans="2:21" x14ac:dyDescent="0.15">
      <c r="B47" s="55">
        <v>39</v>
      </c>
      <c r="C47" s="61">
        <f t="shared" si="1"/>
        <v>9102804.6574686598</v>
      </c>
      <c r="D47" s="61"/>
      <c r="E47" s="55">
        <v>2010</v>
      </c>
      <c r="F47" s="8">
        <v>42572</v>
      </c>
      <c r="G47" s="55" t="s">
        <v>3</v>
      </c>
      <c r="H47" s="62">
        <v>1.2874000000000001</v>
      </c>
      <c r="I47" s="62"/>
      <c r="J47" s="55">
        <v>32</v>
      </c>
      <c r="K47" s="61">
        <f t="shared" si="0"/>
        <v>273084.13972405979</v>
      </c>
      <c r="L47" s="61"/>
      <c r="M47" s="6">
        <f t="shared" si="2"/>
        <v>8.5338793663768691</v>
      </c>
      <c r="N47" s="55">
        <v>2010</v>
      </c>
      <c r="O47" s="8">
        <v>42573</v>
      </c>
      <c r="P47" s="62">
        <v>1.2828299999999999</v>
      </c>
      <c r="Q47" s="62"/>
      <c r="R47" s="63">
        <f t="shared" si="3"/>
        <v>389998.2870434387</v>
      </c>
      <c r="S47" s="63"/>
      <c r="T47" s="64">
        <f t="shared" si="4"/>
        <v>45.70000000000185</v>
      </c>
      <c r="U47" s="64"/>
    </row>
    <row r="48" spans="2:21" x14ac:dyDescent="0.15">
      <c r="B48" s="55">
        <v>40</v>
      </c>
      <c r="C48" s="61">
        <f t="shared" si="1"/>
        <v>9492802.944512099</v>
      </c>
      <c r="D48" s="61"/>
      <c r="E48" s="55">
        <v>2010</v>
      </c>
      <c r="F48" s="8">
        <v>42576</v>
      </c>
      <c r="G48" s="55" t="s">
        <v>4</v>
      </c>
      <c r="H48" s="62">
        <v>1.2896300000000001</v>
      </c>
      <c r="I48" s="62"/>
      <c r="J48" s="55">
        <v>21</v>
      </c>
      <c r="K48" s="61">
        <f t="shared" si="0"/>
        <v>284784.08833536296</v>
      </c>
      <c r="L48" s="61"/>
      <c r="M48" s="6">
        <f t="shared" si="2"/>
        <v>13.561147063588713</v>
      </c>
      <c r="N48" s="55">
        <v>2010</v>
      </c>
      <c r="O48" s="8">
        <v>209</v>
      </c>
      <c r="P48" s="62">
        <v>1.2964</v>
      </c>
      <c r="Q48" s="62"/>
      <c r="R48" s="63">
        <f t="shared" si="3"/>
        <v>918089.6562049482</v>
      </c>
      <c r="S48" s="63"/>
      <c r="T48" s="64">
        <f t="shared" si="4"/>
        <v>67.69999999999942</v>
      </c>
      <c r="U48" s="64"/>
    </row>
    <row r="49" spans="2:21" x14ac:dyDescent="0.15">
      <c r="B49" s="55">
        <v>41</v>
      </c>
      <c r="C49" s="61">
        <f t="shared" si="1"/>
        <v>10410892.600717047</v>
      </c>
      <c r="D49" s="61"/>
      <c r="E49" s="55">
        <v>2010</v>
      </c>
      <c r="F49" s="8">
        <v>42585</v>
      </c>
      <c r="G49" s="55" t="s">
        <v>4</v>
      </c>
      <c r="H49" s="62">
        <v>1.3221700000000001</v>
      </c>
      <c r="I49" s="62"/>
      <c r="J49" s="55">
        <v>39</v>
      </c>
      <c r="K49" s="61">
        <f t="shared" si="0"/>
        <v>312326.77802151139</v>
      </c>
      <c r="L49" s="61"/>
      <c r="M49" s="6">
        <f t="shared" si="2"/>
        <v>8.0083789236284968</v>
      </c>
      <c r="N49" s="55">
        <v>2010</v>
      </c>
      <c r="O49" s="8">
        <v>42586</v>
      </c>
      <c r="P49" s="62">
        <v>1.31823</v>
      </c>
      <c r="Q49" s="62"/>
      <c r="R49" s="63">
        <f t="shared" si="3"/>
        <v>-315530.12959096715</v>
      </c>
      <c r="S49" s="63"/>
      <c r="T49" s="64">
        <f t="shared" si="4"/>
        <v>-39</v>
      </c>
      <c r="U49" s="64"/>
    </row>
    <row r="50" spans="2:21" x14ac:dyDescent="0.15">
      <c r="B50" s="55">
        <v>42</v>
      </c>
      <c r="C50" s="61">
        <f t="shared" si="1"/>
        <v>10095362.47112608</v>
      </c>
      <c r="D50" s="61"/>
      <c r="E50" s="55">
        <v>2010</v>
      </c>
      <c r="F50" s="8">
        <v>42609</v>
      </c>
      <c r="G50" s="55" t="s">
        <v>4</v>
      </c>
      <c r="H50" s="62">
        <v>1.27328</v>
      </c>
      <c r="I50" s="62"/>
      <c r="J50" s="55">
        <v>57</v>
      </c>
      <c r="K50" s="61">
        <f t="shared" si="0"/>
        <v>302860.8741337824</v>
      </c>
      <c r="L50" s="61"/>
      <c r="M50" s="6">
        <f t="shared" si="2"/>
        <v>5.3133486690137257</v>
      </c>
      <c r="N50" s="55">
        <v>2010</v>
      </c>
      <c r="O50" s="8">
        <v>42612</v>
      </c>
      <c r="P50" s="62">
        <v>1.26752</v>
      </c>
      <c r="Q50" s="62"/>
      <c r="R50" s="63">
        <f t="shared" si="3"/>
        <v>-306048.88333518995</v>
      </c>
      <c r="S50" s="63"/>
      <c r="T50" s="64">
        <f t="shared" si="4"/>
        <v>-57</v>
      </c>
      <c r="U50" s="64"/>
    </row>
    <row r="51" spans="2:21" x14ac:dyDescent="0.15">
      <c r="B51" s="55">
        <v>43</v>
      </c>
      <c r="C51" s="61">
        <f t="shared" si="1"/>
        <v>9789313.5877908897</v>
      </c>
      <c r="D51" s="61"/>
      <c r="E51" s="55">
        <v>2010</v>
      </c>
      <c r="F51" s="8">
        <v>42614</v>
      </c>
      <c r="G51" s="55" t="s">
        <v>4</v>
      </c>
      <c r="H51" s="62">
        <v>1.27227</v>
      </c>
      <c r="I51" s="62"/>
      <c r="J51" s="55">
        <v>22</v>
      </c>
      <c r="K51" s="61">
        <f t="shared" si="0"/>
        <v>293679.40763372666</v>
      </c>
      <c r="L51" s="61"/>
      <c r="M51" s="6">
        <f t="shared" si="2"/>
        <v>13.349063983351213</v>
      </c>
      <c r="N51" s="55">
        <v>2010</v>
      </c>
      <c r="O51" s="8">
        <v>42616</v>
      </c>
      <c r="P51" s="62">
        <v>1.28077</v>
      </c>
      <c r="Q51" s="62"/>
      <c r="R51" s="63">
        <f t="shared" si="3"/>
        <v>1134670.4385848467</v>
      </c>
      <c r="S51" s="63"/>
      <c r="T51" s="64">
        <f t="shared" si="4"/>
        <v>84.999999999999517</v>
      </c>
      <c r="U51" s="64"/>
    </row>
    <row r="52" spans="2:21" x14ac:dyDescent="0.15">
      <c r="B52" s="55">
        <v>44</v>
      </c>
      <c r="C52" s="61">
        <f t="shared" si="1"/>
        <v>10923984.026375737</v>
      </c>
      <c r="D52" s="61"/>
      <c r="E52" s="55">
        <v>2010</v>
      </c>
      <c r="F52" s="8">
        <v>42620</v>
      </c>
      <c r="G52" s="55" t="s">
        <v>3</v>
      </c>
      <c r="H52" s="62">
        <v>1.27511</v>
      </c>
      <c r="I52" s="62"/>
      <c r="J52" s="55">
        <v>19</v>
      </c>
      <c r="K52" s="61">
        <f t="shared" si="0"/>
        <v>327719.52079127211</v>
      </c>
      <c r="L52" s="61"/>
      <c r="M52" s="6">
        <f t="shared" si="2"/>
        <v>17.248395831119584</v>
      </c>
      <c r="N52" s="55">
        <v>2010</v>
      </c>
      <c r="O52" s="8">
        <v>42622</v>
      </c>
      <c r="P52" s="62">
        <v>1.2674000000000001</v>
      </c>
      <c r="Q52" s="62"/>
      <c r="R52" s="63">
        <f t="shared" si="3"/>
        <v>1329851.3185792998</v>
      </c>
      <c r="S52" s="63"/>
      <c r="T52" s="64">
        <f t="shared" si="4"/>
        <v>77.099999999998829</v>
      </c>
      <c r="U52" s="64"/>
    </row>
    <row r="53" spans="2:21" x14ac:dyDescent="0.15">
      <c r="B53" s="55">
        <v>45</v>
      </c>
      <c r="C53" s="61">
        <f t="shared" si="1"/>
        <v>12253835.344955036</v>
      </c>
      <c r="D53" s="61"/>
      <c r="E53" s="55">
        <v>2010</v>
      </c>
      <c r="F53" s="8">
        <v>42623</v>
      </c>
      <c r="G53" s="55" t="s">
        <v>4</v>
      </c>
      <c r="H53" s="62">
        <v>1.2695399999999999</v>
      </c>
      <c r="I53" s="62"/>
      <c r="J53" s="55">
        <v>24</v>
      </c>
      <c r="K53" s="61">
        <f t="shared" si="0"/>
        <v>367615.06034865108</v>
      </c>
      <c r="L53" s="61"/>
      <c r="M53" s="6">
        <f t="shared" si="2"/>
        <v>15.317294181193795</v>
      </c>
      <c r="N53" s="55">
        <v>2010</v>
      </c>
      <c r="O53" s="8">
        <v>42628</v>
      </c>
      <c r="P53" s="62">
        <v>1.29603</v>
      </c>
      <c r="Q53" s="62"/>
      <c r="R53" s="63">
        <f t="shared" si="3"/>
        <v>4057551.2285982552</v>
      </c>
      <c r="S53" s="63"/>
      <c r="T53" s="64">
        <f t="shared" si="4"/>
        <v>264.90000000000123</v>
      </c>
      <c r="U53" s="64"/>
    </row>
    <row r="54" spans="2:21" x14ac:dyDescent="0.15">
      <c r="B54" s="55">
        <v>46</v>
      </c>
      <c r="C54" s="61">
        <f t="shared" si="1"/>
        <v>16311386.573553292</v>
      </c>
      <c r="D54" s="61"/>
      <c r="E54" s="55">
        <v>2010</v>
      </c>
      <c r="F54" s="8">
        <v>42635</v>
      </c>
      <c r="G54" s="55" t="s">
        <v>4</v>
      </c>
      <c r="H54" s="62">
        <v>1.32666</v>
      </c>
      <c r="I54" s="62"/>
      <c r="J54" s="55">
        <v>37</v>
      </c>
      <c r="K54" s="61">
        <f t="shared" si="0"/>
        <v>489341.59720659873</v>
      </c>
      <c r="L54" s="61"/>
      <c r="M54" s="6">
        <f t="shared" si="2"/>
        <v>13.225448573151318</v>
      </c>
      <c r="N54" s="55">
        <v>2010</v>
      </c>
      <c r="O54" s="8">
        <v>42648</v>
      </c>
      <c r="P54" s="62">
        <v>1.3636200000000001</v>
      </c>
      <c r="Q54" s="62"/>
      <c r="R54" s="63">
        <f t="shared" si="3"/>
        <v>4888125.792636741</v>
      </c>
      <c r="S54" s="63"/>
      <c r="T54" s="64">
        <f t="shared" si="4"/>
        <v>369.60000000000105</v>
      </c>
      <c r="U54" s="64"/>
    </row>
    <row r="55" spans="2:21" x14ac:dyDescent="0.15">
      <c r="B55" s="55">
        <v>47</v>
      </c>
      <c r="C55" s="61">
        <f t="shared" si="1"/>
        <v>21199512.366190031</v>
      </c>
      <c r="D55" s="61"/>
      <c r="E55" s="55">
        <v>2010</v>
      </c>
      <c r="F55" s="8">
        <v>42649</v>
      </c>
      <c r="G55" s="55" t="s">
        <v>4</v>
      </c>
      <c r="H55" s="62">
        <v>1.3865099999999999</v>
      </c>
      <c r="I55" s="62"/>
      <c r="J55" s="55">
        <v>67</v>
      </c>
      <c r="K55" s="61">
        <f t="shared" si="0"/>
        <v>635985.37098570087</v>
      </c>
      <c r="L55" s="61"/>
      <c r="M55" s="6">
        <f t="shared" si="2"/>
        <v>9.4923189699358339</v>
      </c>
      <c r="N55" s="55">
        <v>2010</v>
      </c>
      <c r="O55" s="8">
        <v>42650</v>
      </c>
      <c r="P55" s="62">
        <v>1.3897200000000001</v>
      </c>
      <c r="Q55" s="62"/>
      <c r="R55" s="63">
        <f t="shared" si="3"/>
        <v>304703.43893495516</v>
      </c>
      <c r="S55" s="63"/>
      <c r="T55" s="64">
        <f t="shared" si="4"/>
        <v>32.100000000001572</v>
      </c>
      <c r="U55" s="64"/>
    </row>
    <row r="56" spans="2:21" x14ac:dyDescent="0.15">
      <c r="B56" s="55">
        <v>48</v>
      </c>
      <c r="C56" s="61">
        <f t="shared" si="1"/>
        <v>21504215.805124987</v>
      </c>
      <c r="D56" s="61"/>
      <c r="E56" s="55">
        <v>2010</v>
      </c>
      <c r="F56" s="8">
        <v>42656</v>
      </c>
      <c r="G56" s="55" t="s">
        <v>3</v>
      </c>
      <c r="H56" s="62">
        <v>1.4073</v>
      </c>
      <c r="I56" s="62"/>
      <c r="J56" s="55">
        <v>85</v>
      </c>
      <c r="K56" s="61">
        <f t="shared" si="0"/>
        <v>645126.47415374953</v>
      </c>
      <c r="L56" s="61"/>
      <c r="M56" s="6">
        <f t="shared" si="2"/>
        <v>7.5897232253382301</v>
      </c>
      <c r="N56" s="55">
        <v>2010</v>
      </c>
      <c r="O56" s="8">
        <v>42661</v>
      </c>
      <c r="P56" s="62">
        <v>1.3989100000000001</v>
      </c>
      <c r="Q56" s="62"/>
      <c r="R56" s="63">
        <f t="shared" si="3"/>
        <v>636777.77860586962</v>
      </c>
      <c r="S56" s="63"/>
      <c r="T56" s="64">
        <f t="shared" si="4"/>
        <v>83.899999999998983</v>
      </c>
      <c r="U56" s="64"/>
    </row>
    <row r="57" spans="2:21" x14ac:dyDescent="0.15">
      <c r="B57" s="55">
        <v>49</v>
      </c>
      <c r="C57" s="61">
        <f t="shared" si="1"/>
        <v>22140993.583730858</v>
      </c>
      <c r="D57" s="61"/>
      <c r="E57" s="55">
        <v>2010</v>
      </c>
      <c r="F57" s="8">
        <v>42669</v>
      </c>
      <c r="G57" s="55" t="s">
        <v>3</v>
      </c>
      <c r="H57" s="62">
        <v>1.39375</v>
      </c>
      <c r="I57" s="62"/>
      <c r="J57" s="55">
        <v>34</v>
      </c>
      <c r="K57" s="61">
        <f t="shared" si="0"/>
        <v>664229.8075119257</v>
      </c>
      <c r="L57" s="61"/>
      <c r="M57" s="6">
        <f t="shared" si="2"/>
        <v>19.536170809174283</v>
      </c>
      <c r="N57" s="55">
        <v>2010</v>
      </c>
      <c r="O57" s="8">
        <v>42670</v>
      </c>
      <c r="P57" s="62">
        <v>1.38514</v>
      </c>
      <c r="Q57" s="62"/>
      <c r="R57" s="63">
        <f t="shared" si="3"/>
        <v>1682064.3066699069</v>
      </c>
      <c r="S57" s="63"/>
      <c r="T57" s="64">
        <f t="shared" si="4"/>
        <v>86.100000000000065</v>
      </c>
      <c r="U57" s="64"/>
    </row>
    <row r="58" spans="2:21" x14ac:dyDescent="0.15">
      <c r="B58" s="55">
        <v>50</v>
      </c>
      <c r="C58" s="61">
        <f t="shared" si="1"/>
        <v>23823057.890400764</v>
      </c>
      <c r="D58" s="61"/>
      <c r="E58" s="55">
        <v>2010</v>
      </c>
      <c r="F58" s="8">
        <v>42671</v>
      </c>
      <c r="G58" s="55" t="s">
        <v>4</v>
      </c>
      <c r="H58" s="62">
        <v>1.38331</v>
      </c>
      <c r="I58" s="62"/>
      <c r="J58" s="55">
        <v>36</v>
      </c>
      <c r="K58" s="61">
        <f t="shared" si="0"/>
        <v>714691.73671202292</v>
      </c>
      <c r="L58" s="61"/>
      <c r="M58" s="6">
        <f t="shared" si="2"/>
        <v>19.852548242000637</v>
      </c>
      <c r="N58" s="55">
        <v>2010</v>
      </c>
      <c r="O58" s="8">
        <v>42672</v>
      </c>
      <c r="P58" s="62">
        <v>1.39236</v>
      </c>
      <c r="Q58" s="62"/>
      <c r="R58" s="63">
        <f t="shared" si="3"/>
        <v>1796655.6159010583</v>
      </c>
      <c r="S58" s="63"/>
      <c r="T58" s="64">
        <f t="shared" si="4"/>
        <v>90.500000000000028</v>
      </c>
      <c r="U58" s="64"/>
    </row>
    <row r="59" spans="2:21" x14ac:dyDescent="0.15">
      <c r="B59" s="55">
        <v>51</v>
      </c>
      <c r="C59" s="61">
        <f t="shared" si="1"/>
        <v>25619713.50630182</v>
      </c>
      <c r="D59" s="61"/>
      <c r="E59" s="55">
        <v>2010</v>
      </c>
      <c r="F59" s="8">
        <v>42676</v>
      </c>
      <c r="G59" s="55" t="s">
        <v>4</v>
      </c>
      <c r="H59" s="62">
        <v>1.3986499999999999</v>
      </c>
      <c r="I59" s="62"/>
      <c r="J59" s="55">
        <v>38</v>
      </c>
      <c r="K59" s="61">
        <f t="shared" si="0"/>
        <v>768591.40518905455</v>
      </c>
      <c r="L59" s="61"/>
      <c r="M59" s="6">
        <f t="shared" si="2"/>
        <v>20.226089610238279</v>
      </c>
      <c r="N59" s="55">
        <v>2010</v>
      </c>
      <c r="O59" s="8">
        <v>42679</v>
      </c>
      <c r="P59" s="62">
        <v>1.4111</v>
      </c>
      <c r="Q59" s="62"/>
      <c r="R59" s="63">
        <f t="shared" si="3"/>
        <v>2518148.1564746806</v>
      </c>
      <c r="S59" s="63"/>
      <c r="T59" s="64">
        <f t="shared" si="4"/>
        <v>124.50000000000072</v>
      </c>
      <c r="U59" s="64"/>
    </row>
    <row r="60" spans="2:21" x14ac:dyDescent="0.15">
      <c r="B60" s="55">
        <v>52</v>
      </c>
      <c r="C60" s="61">
        <f t="shared" si="1"/>
        <v>28137861.6627765</v>
      </c>
      <c r="D60" s="61"/>
      <c r="E60" s="55">
        <v>2010</v>
      </c>
      <c r="F60" s="8">
        <v>42679</v>
      </c>
      <c r="G60" s="55" t="s">
        <v>3</v>
      </c>
      <c r="H60" s="62">
        <v>1.40524</v>
      </c>
      <c r="I60" s="62"/>
      <c r="J60" s="55">
        <v>31</v>
      </c>
      <c r="K60" s="61">
        <f t="shared" si="0"/>
        <v>844135.84988329501</v>
      </c>
      <c r="L60" s="61"/>
      <c r="M60" s="6">
        <f t="shared" si="2"/>
        <v>27.230188705912745</v>
      </c>
      <c r="N60" s="55">
        <v>2010</v>
      </c>
      <c r="O60" s="8">
        <v>42683</v>
      </c>
      <c r="P60" s="62">
        <v>1.39486</v>
      </c>
      <c r="Q60" s="62"/>
      <c r="R60" s="63">
        <f t="shared" si="3"/>
        <v>2826493.5876737577</v>
      </c>
      <c r="S60" s="63"/>
      <c r="T60" s="64">
        <f t="shared" si="4"/>
        <v>103.80000000000055</v>
      </c>
      <c r="U60" s="64"/>
    </row>
    <row r="61" spans="2:21" x14ac:dyDescent="0.15">
      <c r="B61" s="55">
        <v>53</v>
      </c>
      <c r="C61" s="61">
        <f t="shared" si="1"/>
        <v>30964355.250450257</v>
      </c>
      <c r="D61" s="61"/>
      <c r="E61" s="55">
        <v>2010</v>
      </c>
      <c r="F61" s="8">
        <v>42689</v>
      </c>
      <c r="G61" s="55" t="s">
        <v>3</v>
      </c>
      <c r="H61" s="62">
        <v>1.3622099999999999</v>
      </c>
      <c r="I61" s="62"/>
      <c r="J61" s="55">
        <v>44</v>
      </c>
      <c r="K61" s="61">
        <f t="shared" si="0"/>
        <v>928930.65751350764</v>
      </c>
      <c r="L61" s="61"/>
      <c r="M61" s="6">
        <f t="shared" si="2"/>
        <v>21.112060398034263</v>
      </c>
      <c r="N61" s="55">
        <v>2010</v>
      </c>
      <c r="O61" s="8">
        <v>42692</v>
      </c>
      <c r="P61" s="62">
        <v>1.3667</v>
      </c>
      <c r="Q61" s="62"/>
      <c r="R61" s="63">
        <f t="shared" si="3"/>
        <v>-947931.51187176059</v>
      </c>
      <c r="S61" s="63"/>
      <c r="T61" s="64">
        <f t="shared" si="4"/>
        <v>-44</v>
      </c>
      <c r="U61" s="64"/>
    </row>
    <row r="62" spans="2:21" x14ac:dyDescent="0.15">
      <c r="B62" s="55">
        <v>54</v>
      </c>
      <c r="C62" s="61">
        <f t="shared" si="1"/>
        <v>30016423.738578498</v>
      </c>
      <c r="D62" s="61"/>
      <c r="E62" s="55">
        <v>2010</v>
      </c>
      <c r="F62" s="8">
        <v>42692</v>
      </c>
      <c r="G62" s="55" t="s">
        <v>4</v>
      </c>
      <c r="H62" s="62">
        <v>1.36212</v>
      </c>
      <c r="I62" s="62"/>
      <c r="J62" s="55">
        <v>38</v>
      </c>
      <c r="K62" s="61">
        <f t="shared" si="0"/>
        <v>900492.71215735492</v>
      </c>
      <c r="L62" s="61"/>
      <c r="M62" s="6">
        <f t="shared" si="2"/>
        <v>23.697176635719863</v>
      </c>
      <c r="N62" s="55">
        <v>2010</v>
      </c>
      <c r="O62" s="8">
        <v>42696</v>
      </c>
      <c r="P62" s="62">
        <v>1.3731</v>
      </c>
      <c r="Q62" s="62"/>
      <c r="R62" s="63">
        <f t="shared" si="3"/>
        <v>2601949.9946020385</v>
      </c>
      <c r="S62" s="63"/>
      <c r="T62" s="64">
        <f t="shared" si="4"/>
        <v>109.7999999999999</v>
      </c>
      <c r="U62" s="64"/>
    </row>
    <row r="63" spans="2:21" x14ac:dyDescent="0.15">
      <c r="B63" s="55">
        <v>55</v>
      </c>
      <c r="C63" s="61">
        <f t="shared" si="1"/>
        <v>32618373.733180538</v>
      </c>
      <c r="D63" s="61"/>
      <c r="E63" s="55">
        <v>2010</v>
      </c>
      <c r="F63" s="8">
        <v>42706</v>
      </c>
      <c r="G63" s="55" t="s">
        <v>4</v>
      </c>
      <c r="H63" s="62">
        <v>1.3114699999999999</v>
      </c>
      <c r="I63" s="62"/>
      <c r="J63" s="55">
        <v>27</v>
      </c>
      <c r="K63" s="61">
        <f t="shared" si="0"/>
        <v>978551.21199541609</v>
      </c>
      <c r="L63" s="61"/>
      <c r="M63" s="6">
        <f t="shared" si="2"/>
        <v>36.242637481311711</v>
      </c>
      <c r="N63" s="55">
        <v>2010</v>
      </c>
      <c r="O63" s="8">
        <v>42707</v>
      </c>
      <c r="P63" s="62">
        <v>1.3346499999999999</v>
      </c>
      <c r="Q63" s="62"/>
      <c r="R63" s="63">
        <f t="shared" si="3"/>
        <v>8401043.3681680467</v>
      </c>
      <c r="S63" s="63"/>
      <c r="T63" s="64">
        <f t="shared" si="4"/>
        <v>231.79999999999978</v>
      </c>
      <c r="U63" s="64"/>
    </row>
    <row r="64" spans="2:21" x14ac:dyDescent="0.15">
      <c r="B64" s="55">
        <v>56</v>
      </c>
      <c r="C64" s="61">
        <f t="shared" si="1"/>
        <v>41019417.101348586</v>
      </c>
      <c r="D64" s="61"/>
      <c r="E64" s="55">
        <v>2010</v>
      </c>
      <c r="F64" s="8">
        <v>42731</v>
      </c>
      <c r="G64" s="55" t="s">
        <v>4</v>
      </c>
      <c r="H64" s="62">
        <v>1.31291</v>
      </c>
      <c r="I64" s="62"/>
      <c r="J64" s="55">
        <v>16</v>
      </c>
      <c r="K64" s="61">
        <f t="shared" si="0"/>
        <v>1230582.5130404576</v>
      </c>
      <c r="L64" s="61"/>
      <c r="M64" s="6">
        <f t="shared" si="2"/>
        <v>76.911407065028598</v>
      </c>
      <c r="N64" s="55">
        <v>2010</v>
      </c>
      <c r="O64" s="8">
        <v>42731</v>
      </c>
      <c r="P64" s="62">
        <v>1.3161499999999999</v>
      </c>
      <c r="Q64" s="62"/>
      <c r="R64" s="63">
        <f t="shared" si="3"/>
        <v>2491929.5889068572</v>
      </c>
      <c r="S64" s="63"/>
      <c r="T64" s="64">
        <f t="shared" si="4"/>
        <v>32.399999999999096</v>
      </c>
      <c r="U64" s="64"/>
    </row>
    <row r="65" spans="2:21" x14ac:dyDescent="0.15">
      <c r="B65" s="55">
        <v>57</v>
      </c>
      <c r="C65" s="61">
        <f t="shared" si="1"/>
        <v>43511346.690255441</v>
      </c>
      <c r="D65" s="61"/>
      <c r="E65" s="55">
        <v>2011</v>
      </c>
      <c r="F65" s="8">
        <v>42374</v>
      </c>
      <c r="G65" s="55" t="s">
        <v>3</v>
      </c>
      <c r="H65" s="62">
        <v>1.3253600000000001</v>
      </c>
      <c r="I65" s="62"/>
      <c r="J65" s="55">
        <v>26</v>
      </c>
      <c r="K65" s="61">
        <f t="shared" si="0"/>
        <v>1305340.4007076633</v>
      </c>
      <c r="L65" s="61"/>
      <c r="M65" s="6">
        <f t="shared" si="2"/>
        <v>50.205400027217813</v>
      </c>
      <c r="N65" s="55">
        <v>2011</v>
      </c>
      <c r="O65" s="8">
        <v>42381</v>
      </c>
      <c r="P65" s="62">
        <v>1.3014399999999999</v>
      </c>
      <c r="Q65" s="62"/>
      <c r="R65" s="63">
        <f t="shared" si="3"/>
        <v>12009131.686510583</v>
      </c>
      <c r="S65" s="63"/>
      <c r="T65" s="64">
        <f t="shared" si="4"/>
        <v>239.20000000000164</v>
      </c>
      <c r="U65" s="64"/>
    </row>
    <row r="66" spans="2:21" x14ac:dyDescent="0.15">
      <c r="B66" s="55">
        <v>58</v>
      </c>
      <c r="C66" s="61">
        <f t="shared" si="1"/>
        <v>55520478.376766026</v>
      </c>
      <c r="D66" s="61"/>
      <c r="E66" s="55">
        <v>2011</v>
      </c>
      <c r="F66" s="8">
        <v>42387</v>
      </c>
      <c r="G66" s="55" t="s">
        <v>4</v>
      </c>
      <c r="H66" s="62">
        <v>1.3386100000000001</v>
      </c>
      <c r="I66" s="62"/>
      <c r="J66" s="55">
        <v>18</v>
      </c>
      <c r="K66" s="61">
        <f t="shared" si="0"/>
        <v>1665614.3513029807</v>
      </c>
      <c r="L66" s="61"/>
      <c r="M66" s="6">
        <f t="shared" si="2"/>
        <v>92.534130627943384</v>
      </c>
      <c r="N66" s="55">
        <v>2011</v>
      </c>
      <c r="O66" s="8">
        <v>42396</v>
      </c>
      <c r="P66" s="62">
        <v>1.3636200000000001</v>
      </c>
      <c r="Q66" s="62"/>
      <c r="R66" s="63">
        <f t="shared" si="3"/>
        <v>23142786.070048619</v>
      </c>
      <c r="S66" s="63"/>
      <c r="T66" s="64">
        <f t="shared" si="4"/>
        <v>250.09999999999977</v>
      </c>
      <c r="U66" s="64"/>
    </row>
    <row r="67" spans="2:21" x14ac:dyDescent="0.15">
      <c r="B67" s="55">
        <v>59</v>
      </c>
      <c r="C67" s="61">
        <f t="shared" si="1"/>
        <v>78663264.446814641</v>
      </c>
      <c r="D67" s="61"/>
      <c r="E67" s="55">
        <v>2011</v>
      </c>
      <c r="F67" s="8">
        <v>42400</v>
      </c>
      <c r="G67" s="55" t="s">
        <v>4</v>
      </c>
      <c r="H67" s="62">
        <v>1.36263</v>
      </c>
      <c r="I67" s="62"/>
      <c r="J67" s="55">
        <v>26</v>
      </c>
      <c r="K67" s="61">
        <f t="shared" si="0"/>
        <v>2359897.9334044391</v>
      </c>
      <c r="L67" s="61"/>
      <c r="M67" s="6">
        <f t="shared" si="2"/>
        <v>90.765305130939964</v>
      </c>
      <c r="N67" s="55">
        <v>2011</v>
      </c>
      <c r="O67" s="8">
        <v>42402</v>
      </c>
      <c r="P67" s="62">
        <v>1.3772800000000001</v>
      </c>
      <c r="Q67" s="62"/>
      <c r="R67" s="63">
        <f t="shared" si="3"/>
        <v>13297117.20168275</v>
      </c>
      <c r="S67" s="63"/>
      <c r="T67" s="64">
        <f t="shared" si="4"/>
        <v>146.50000000000051</v>
      </c>
      <c r="U67" s="64"/>
    </row>
    <row r="68" spans="2:21" x14ac:dyDescent="0.15">
      <c r="B68" s="55">
        <v>60</v>
      </c>
      <c r="C68" s="61">
        <f t="shared" si="1"/>
        <v>91960381.648497388</v>
      </c>
      <c r="D68" s="61"/>
      <c r="E68" s="55">
        <v>2011</v>
      </c>
      <c r="F68" s="8">
        <v>42408</v>
      </c>
      <c r="G68" s="55" t="s">
        <v>4</v>
      </c>
      <c r="H68" s="62">
        <v>1.35832</v>
      </c>
      <c r="I68" s="62"/>
      <c r="J68" s="55">
        <v>11</v>
      </c>
      <c r="K68" s="61">
        <f t="shared" si="0"/>
        <v>2758811.4494549218</v>
      </c>
      <c r="L68" s="61"/>
      <c r="M68" s="6">
        <f t="shared" si="2"/>
        <v>250.80104085953835</v>
      </c>
      <c r="N68" s="55">
        <v>2011</v>
      </c>
      <c r="O68" s="8">
        <v>42410</v>
      </c>
      <c r="P68" s="62">
        <v>1.3636200000000001</v>
      </c>
      <c r="Q68" s="62"/>
      <c r="R68" s="63">
        <f t="shared" si="3"/>
        <v>13292455.165555738</v>
      </c>
      <c r="S68" s="63"/>
      <c r="T68" s="64">
        <f t="shared" si="4"/>
        <v>53.000000000000824</v>
      </c>
      <c r="U68" s="64"/>
    </row>
    <row r="69" spans="2:21" x14ac:dyDescent="0.15">
      <c r="B69" s="55">
        <v>61</v>
      </c>
      <c r="C69" s="61">
        <f t="shared" si="1"/>
        <v>105252836.81405312</v>
      </c>
      <c r="D69" s="61"/>
      <c r="E69" s="55">
        <v>2011</v>
      </c>
      <c r="F69" s="8">
        <v>42422</v>
      </c>
      <c r="G69" s="55" t="s">
        <v>4</v>
      </c>
      <c r="H69" s="62">
        <v>1.36626</v>
      </c>
      <c r="I69" s="62"/>
      <c r="J69" s="55">
        <v>28</v>
      </c>
      <c r="K69" s="61">
        <f t="shared" si="0"/>
        <v>3157585.1044215932</v>
      </c>
      <c r="L69" s="61"/>
      <c r="M69" s="6">
        <f t="shared" si="2"/>
        <v>112.77089658648546</v>
      </c>
      <c r="N69" s="55">
        <v>2011</v>
      </c>
      <c r="O69" s="8">
        <v>42428</v>
      </c>
      <c r="P69" s="62">
        <v>1.3772800000000001</v>
      </c>
      <c r="Q69" s="62"/>
      <c r="R69" s="63">
        <f t="shared" si="3"/>
        <v>12427352.803830732</v>
      </c>
      <c r="S69" s="63"/>
      <c r="T69" s="64">
        <f t="shared" si="4"/>
        <v>110.2000000000003</v>
      </c>
      <c r="U69" s="64"/>
    </row>
    <row r="70" spans="2:21" x14ac:dyDescent="0.15">
      <c r="B70" s="55">
        <v>62</v>
      </c>
      <c r="C70" s="61">
        <f t="shared" si="1"/>
        <v>117680189.61788385</v>
      </c>
      <c r="D70" s="61"/>
      <c r="E70" s="55">
        <v>2011</v>
      </c>
      <c r="F70" s="8">
        <v>42430</v>
      </c>
      <c r="G70" s="55" t="s">
        <v>4</v>
      </c>
      <c r="H70" s="62">
        <v>1.3820399999999999</v>
      </c>
      <c r="I70" s="62"/>
      <c r="J70" s="55">
        <v>35</v>
      </c>
      <c r="K70" s="61">
        <f t="shared" si="0"/>
        <v>3530405.6885365155</v>
      </c>
      <c r="L70" s="61"/>
      <c r="M70" s="6">
        <f t="shared" si="2"/>
        <v>100.86873395818616</v>
      </c>
      <c r="N70" s="55">
        <v>2011</v>
      </c>
      <c r="O70" s="8">
        <v>42430</v>
      </c>
      <c r="P70" s="62">
        <v>1.3784799999999999</v>
      </c>
      <c r="Q70" s="62"/>
      <c r="R70" s="63">
        <f t="shared" si="3"/>
        <v>-3590926.928911435</v>
      </c>
      <c r="S70" s="63"/>
      <c r="T70" s="64">
        <f t="shared" si="4"/>
        <v>-35</v>
      </c>
      <c r="U70" s="64"/>
    </row>
    <row r="71" spans="2:21" x14ac:dyDescent="0.15">
      <c r="B71" s="55">
        <v>63</v>
      </c>
      <c r="C71" s="61">
        <f t="shared" si="1"/>
        <v>114089262.68897241</v>
      </c>
      <c r="D71" s="61"/>
      <c r="E71" s="55">
        <v>2011</v>
      </c>
      <c r="F71" s="8">
        <v>42432</v>
      </c>
      <c r="G71" s="55" t="s">
        <v>4</v>
      </c>
      <c r="H71" s="62">
        <v>1.3859900000000001</v>
      </c>
      <c r="I71" s="62"/>
      <c r="J71" s="55">
        <v>14</v>
      </c>
      <c r="K71" s="61">
        <f t="shared" si="0"/>
        <v>3422677.8806691724</v>
      </c>
      <c r="L71" s="61"/>
      <c r="M71" s="6">
        <f t="shared" si="2"/>
        <v>244.47699147636948</v>
      </c>
      <c r="N71" s="55">
        <v>2011</v>
      </c>
      <c r="O71" s="8">
        <v>42432</v>
      </c>
      <c r="P71" s="62">
        <v>1.38456</v>
      </c>
      <c r="Q71" s="62"/>
      <c r="R71" s="63">
        <f t="shared" si="3"/>
        <v>-3496020.9781121872</v>
      </c>
      <c r="S71" s="63"/>
      <c r="T71" s="64">
        <f t="shared" si="4"/>
        <v>-14</v>
      </c>
      <c r="U71" s="64"/>
    </row>
    <row r="72" spans="2:21" x14ac:dyDescent="0.15">
      <c r="B72" s="55">
        <v>64</v>
      </c>
      <c r="C72" s="61">
        <f t="shared" si="1"/>
        <v>110593241.71086022</v>
      </c>
      <c r="D72" s="61"/>
      <c r="E72" s="55">
        <v>2011</v>
      </c>
      <c r="F72" s="8">
        <v>42443</v>
      </c>
      <c r="G72" s="55" t="s">
        <v>4</v>
      </c>
      <c r="H72" s="62">
        <v>1.3936999999999999</v>
      </c>
      <c r="I72" s="62"/>
      <c r="J72" s="55">
        <v>33</v>
      </c>
      <c r="K72" s="61">
        <f t="shared" si="0"/>
        <v>3317797.2513258066</v>
      </c>
      <c r="L72" s="61"/>
      <c r="M72" s="6">
        <f t="shared" si="2"/>
        <v>100.53931064623657</v>
      </c>
      <c r="N72" s="55">
        <v>2011</v>
      </c>
      <c r="O72" s="8">
        <v>42444</v>
      </c>
      <c r="P72" s="62">
        <v>1.3903799999999999</v>
      </c>
      <c r="Q72" s="62"/>
      <c r="R72" s="63">
        <f t="shared" si="3"/>
        <v>-3337905.1134550436</v>
      </c>
      <c r="S72" s="63"/>
      <c r="T72" s="64">
        <f t="shared" si="4"/>
        <v>-33</v>
      </c>
      <c r="U72" s="64"/>
    </row>
    <row r="73" spans="2:21" x14ac:dyDescent="0.15">
      <c r="B73" s="55">
        <v>65</v>
      </c>
      <c r="C73" s="61">
        <f t="shared" si="1"/>
        <v>107255336.59740518</v>
      </c>
      <c r="D73" s="61"/>
      <c r="E73" s="55">
        <v>2011</v>
      </c>
      <c r="F73" s="8">
        <v>42446</v>
      </c>
      <c r="G73" s="55" t="s">
        <v>4</v>
      </c>
      <c r="H73" s="62">
        <v>1.40333</v>
      </c>
      <c r="I73" s="62"/>
      <c r="J73" s="55">
        <v>54</v>
      </c>
      <c r="K73" s="61">
        <f t="shared" ref="K73:K108" si="5">IF(F73="","",C73*0.03)</f>
        <v>3217660.0979221552</v>
      </c>
      <c r="L73" s="61"/>
      <c r="M73" s="6">
        <f t="shared" si="2"/>
        <v>59.586298109669535</v>
      </c>
      <c r="N73" s="55">
        <v>2011</v>
      </c>
      <c r="O73" s="8">
        <v>42452</v>
      </c>
      <c r="P73" s="62">
        <v>1.41449</v>
      </c>
      <c r="Q73" s="62"/>
      <c r="R73" s="63">
        <f t="shared" si="3"/>
        <v>6649830.8690391546</v>
      </c>
      <c r="S73" s="63"/>
      <c r="T73" s="64">
        <f t="shared" si="4"/>
        <v>111.60000000000059</v>
      </c>
      <c r="U73" s="64"/>
    </row>
    <row r="74" spans="2:21" x14ac:dyDescent="0.15">
      <c r="B74" s="55">
        <v>66</v>
      </c>
      <c r="C74" s="61">
        <f t="shared" ref="C74:C108" si="6">IF(R73="","",C73+R73)</f>
        <v>113905167.46644433</v>
      </c>
      <c r="D74" s="61"/>
      <c r="E74" s="55">
        <v>2011</v>
      </c>
      <c r="F74" s="8">
        <v>42454</v>
      </c>
      <c r="G74" s="55" t="s">
        <v>3</v>
      </c>
      <c r="H74" s="62">
        <v>1.4156299999999999</v>
      </c>
      <c r="I74" s="62"/>
      <c r="J74" s="55">
        <v>18</v>
      </c>
      <c r="K74" s="61">
        <f t="shared" si="5"/>
        <v>3417155.0239933296</v>
      </c>
      <c r="L74" s="61"/>
      <c r="M74" s="6">
        <f t="shared" ref="M74:M108" si="7">IF(J74="","",(K74/J74)/1000)</f>
        <v>189.8419457774072</v>
      </c>
      <c r="N74" s="55">
        <v>2011</v>
      </c>
      <c r="O74" s="8">
        <v>42457</v>
      </c>
      <c r="P74" s="62">
        <v>1.40557</v>
      </c>
      <c r="Q74" s="62"/>
      <c r="R74" s="63">
        <f t="shared" ref="R74:R108" si="8">IF(O74="","",(IF(G74="売",H74-P74,P74-H74))*M74*10000000)</f>
        <v>19098099.745207086</v>
      </c>
      <c r="S74" s="63"/>
      <c r="T74" s="64">
        <f t="shared" ref="T74:T108" si="9">IF(O74="","",IF(R74&lt;0,J74*(-1),IF(G74="買",(P74-H74)*10000,(H74-P74)*10000)))</f>
        <v>100.59999999999958</v>
      </c>
      <c r="U74" s="64"/>
    </row>
    <row r="75" spans="2:21" x14ac:dyDescent="0.15">
      <c r="B75" s="55">
        <v>67</v>
      </c>
      <c r="C75" s="61">
        <f t="shared" si="6"/>
        <v>133003267.21165141</v>
      </c>
      <c r="D75" s="61"/>
      <c r="E75" s="55">
        <v>2011</v>
      </c>
      <c r="F75" s="8">
        <v>42465</v>
      </c>
      <c r="G75" s="55" t="s">
        <v>3</v>
      </c>
      <c r="H75" s="62">
        <v>1.4201299999999999</v>
      </c>
      <c r="I75" s="62"/>
      <c r="J75" s="55">
        <v>14</v>
      </c>
      <c r="K75" s="61">
        <f t="shared" si="5"/>
        <v>3990098.0163495424</v>
      </c>
      <c r="L75" s="61"/>
      <c r="M75" s="6">
        <f t="shared" si="7"/>
        <v>285.00700116782446</v>
      </c>
      <c r="N75" s="55">
        <v>2011</v>
      </c>
      <c r="O75" s="8">
        <v>42465</v>
      </c>
      <c r="P75" s="62">
        <v>1.42161</v>
      </c>
      <c r="Q75" s="62"/>
      <c r="R75" s="63">
        <f t="shared" si="8"/>
        <v>-4218103.6172842234</v>
      </c>
      <c r="S75" s="63"/>
      <c r="T75" s="64">
        <f t="shared" si="9"/>
        <v>-14</v>
      </c>
      <c r="U75" s="64"/>
    </row>
    <row r="76" spans="2:21" x14ac:dyDescent="0.15">
      <c r="B76" s="55">
        <v>68</v>
      </c>
      <c r="C76" s="61">
        <f t="shared" si="6"/>
        <v>128785163.59436719</v>
      </c>
      <c r="D76" s="61"/>
      <c r="E76" s="55">
        <v>2011</v>
      </c>
      <c r="F76" s="8">
        <v>42465</v>
      </c>
      <c r="G76" s="55" t="s">
        <v>4</v>
      </c>
      <c r="H76" s="62">
        <v>1.42235</v>
      </c>
      <c r="I76" s="62"/>
      <c r="J76" s="55">
        <v>16</v>
      </c>
      <c r="K76" s="61">
        <f t="shared" si="5"/>
        <v>3863554.9078310155</v>
      </c>
      <c r="L76" s="61"/>
      <c r="M76" s="6">
        <f t="shared" si="7"/>
        <v>241.47218173943847</v>
      </c>
      <c r="N76" s="55">
        <v>2011</v>
      </c>
      <c r="O76" s="8">
        <v>42467</v>
      </c>
      <c r="P76" s="62">
        <v>1.42723</v>
      </c>
      <c r="Q76" s="62"/>
      <c r="R76" s="63">
        <f t="shared" si="8"/>
        <v>11783842.468884587</v>
      </c>
      <c r="S76" s="63"/>
      <c r="T76" s="64">
        <f t="shared" si="9"/>
        <v>48.799999999999955</v>
      </c>
      <c r="U76" s="64"/>
    </row>
    <row r="77" spans="2:21" x14ac:dyDescent="0.15">
      <c r="B77" s="55">
        <v>69</v>
      </c>
      <c r="C77" s="61">
        <f t="shared" si="6"/>
        <v>140569006.06325179</v>
      </c>
      <c r="D77" s="61"/>
      <c r="E77" s="55">
        <v>2011</v>
      </c>
      <c r="F77" s="8">
        <v>42471</v>
      </c>
      <c r="G77" s="55" t="s">
        <v>4</v>
      </c>
      <c r="H77" s="62">
        <v>1.4464699999999999</v>
      </c>
      <c r="I77" s="62"/>
      <c r="J77" s="55">
        <v>21</v>
      </c>
      <c r="K77" s="61">
        <f t="shared" si="5"/>
        <v>4217070.1818975536</v>
      </c>
      <c r="L77" s="61"/>
      <c r="M77" s="6">
        <f t="shared" si="7"/>
        <v>200.81286580464541</v>
      </c>
      <c r="N77" s="55">
        <v>2011</v>
      </c>
      <c r="O77" s="8">
        <v>42471</v>
      </c>
      <c r="P77" s="62">
        <v>1.4464699999999999</v>
      </c>
      <c r="Q77" s="62"/>
      <c r="R77" s="63">
        <f t="shared" si="8"/>
        <v>0</v>
      </c>
      <c r="S77" s="63"/>
      <c r="T77" s="64">
        <f t="shared" si="9"/>
        <v>0</v>
      </c>
      <c r="U77" s="64"/>
    </row>
    <row r="78" spans="2:21" x14ac:dyDescent="0.15">
      <c r="B78" s="55">
        <v>70</v>
      </c>
      <c r="C78" s="61">
        <f t="shared" si="6"/>
        <v>140569006.06325179</v>
      </c>
      <c r="D78" s="61"/>
      <c r="E78" s="55">
        <v>2011</v>
      </c>
      <c r="F78" s="8">
        <v>42478</v>
      </c>
      <c r="G78" s="55" t="s">
        <v>3</v>
      </c>
      <c r="H78" s="62">
        <v>1.4450000000000001</v>
      </c>
      <c r="I78" s="62"/>
      <c r="J78" s="55">
        <v>25</v>
      </c>
      <c r="K78" s="61">
        <f t="shared" si="5"/>
        <v>4217070.1818975536</v>
      </c>
      <c r="L78" s="61"/>
      <c r="M78" s="6">
        <f t="shared" si="7"/>
        <v>168.68280727590212</v>
      </c>
      <c r="N78" s="55">
        <v>2011</v>
      </c>
      <c r="O78" s="8">
        <v>42478</v>
      </c>
      <c r="P78" s="62">
        <v>1.43774</v>
      </c>
      <c r="Q78" s="62"/>
      <c r="R78" s="63">
        <f t="shared" si="8"/>
        <v>12246371.80823057</v>
      </c>
      <c r="S78" s="63"/>
      <c r="T78" s="64">
        <f t="shared" si="9"/>
        <v>72.600000000000449</v>
      </c>
      <c r="U78" s="64"/>
    </row>
    <row r="79" spans="2:21" x14ac:dyDescent="0.15">
      <c r="B79" s="55">
        <v>71</v>
      </c>
      <c r="C79" s="61">
        <f t="shared" si="6"/>
        <v>152815377.87148237</v>
      </c>
      <c r="D79" s="61"/>
      <c r="E79" s="55">
        <v>2011</v>
      </c>
      <c r="F79" s="8">
        <v>42478</v>
      </c>
      <c r="G79" s="55" t="s">
        <v>3</v>
      </c>
      <c r="H79" s="62">
        <v>1.4364300000000001</v>
      </c>
      <c r="I79" s="62"/>
      <c r="J79" s="55">
        <v>19</v>
      </c>
      <c r="K79" s="61">
        <f t="shared" si="5"/>
        <v>4584461.3361444706</v>
      </c>
      <c r="L79" s="61"/>
      <c r="M79" s="6">
        <f t="shared" si="7"/>
        <v>241.28743874444584</v>
      </c>
      <c r="N79" s="55">
        <v>2011</v>
      </c>
      <c r="O79" s="8">
        <v>42478</v>
      </c>
      <c r="P79" s="62">
        <v>1.42119</v>
      </c>
      <c r="Q79" s="62"/>
      <c r="R79" s="63">
        <f t="shared" si="8"/>
        <v>36772205.66465389</v>
      </c>
      <c r="S79" s="63"/>
      <c r="T79" s="64">
        <f t="shared" si="9"/>
        <v>152.40000000000143</v>
      </c>
      <c r="U79" s="64"/>
    </row>
    <row r="80" spans="2:21" x14ac:dyDescent="0.15">
      <c r="B80" s="55">
        <v>72</v>
      </c>
      <c r="C80" s="61">
        <f t="shared" si="6"/>
        <v>189587583.53613627</v>
      </c>
      <c r="D80" s="61"/>
      <c r="E80" s="55">
        <v>2011</v>
      </c>
      <c r="F80" s="8">
        <v>42480</v>
      </c>
      <c r="G80" s="55" t="s">
        <v>4</v>
      </c>
      <c r="H80" s="62">
        <v>1.4263300000000001</v>
      </c>
      <c r="I80" s="62"/>
      <c r="J80" s="55">
        <v>39</v>
      </c>
      <c r="K80" s="61">
        <f t="shared" si="5"/>
        <v>5687627.5060840882</v>
      </c>
      <c r="L80" s="61"/>
      <c r="M80" s="6">
        <f t="shared" si="7"/>
        <v>145.83660272010482</v>
      </c>
      <c r="N80" s="55">
        <v>2011</v>
      </c>
      <c r="O80" s="8">
        <v>42480</v>
      </c>
      <c r="P80" s="62">
        <v>1.43774</v>
      </c>
      <c r="Q80" s="62"/>
      <c r="R80" s="63">
        <f t="shared" si="8"/>
        <v>16639956.370363845</v>
      </c>
      <c r="S80" s="63"/>
      <c r="T80" s="64">
        <f t="shared" si="9"/>
        <v>114.0999999999992</v>
      </c>
      <c r="U80" s="64"/>
    </row>
    <row r="81" spans="2:21" x14ac:dyDescent="0.15">
      <c r="B81" s="55">
        <v>73</v>
      </c>
      <c r="C81" s="61">
        <f t="shared" si="6"/>
        <v>206227539.9065001</v>
      </c>
      <c r="D81" s="61"/>
      <c r="E81" s="55">
        <v>2011</v>
      </c>
      <c r="F81" s="8">
        <v>42487</v>
      </c>
      <c r="G81" s="55" t="s">
        <v>4</v>
      </c>
      <c r="H81" s="62">
        <v>1.4677</v>
      </c>
      <c r="I81" s="62"/>
      <c r="J81" s="55">
        <v>16</v>
      </c>
      <c r="K81" s="61">
        <f t="shared" si="5"/>
        <v>6186826.1971950028</v>
      </c>
      <c r="L81" s="61"/>
      <c r="M81" s="6">
        <f t="shared" si="7"/>
        <v>386.6766373246877</v>
      </c>
      <c r="N81" s="55">
        <v>2011</v>
      </c>
      <c r="O81" s="8">
        <v>42487</v>
      </c>
      <c r="P81" s="62">
        <v>1.46607</v>
      </c>
      <c r="Q81" s="62"/>
      <c r="R81" s="63">
        <f t="shared" si="8"/>
        <v>-6302829.1883924883</v>
      </c>
      <c r="S81" s="63"/>
      <c r="T81" s="64">
        <f t="shared" si="9"/>
        <v>-16</v>
      </c>
      <c r="U81" s="64"/>
    </row>
    <row r="82" spans="2:21" x14ac:dyDescent="0.15">
      <c r="B82" s="55">
        <v>74</v>
      </c>
      <c r="C82" s="61">
        <f t="shared" si="6"/>
        <v>199924710.71810761</v>
      </c>
      <c r="D82" s="61"/>
      <c r="E82" s="55">
        <v>2011</v>
      </c>
      <c r="F82" s="8">
        <v>42496</v>
      </c>
      <c r="G82" s="55" t="s">
        <v>3</v>
      </c>
      <c r="H82" s="62">
        <v>1.4499599999999999</v>
      </c>
      <c r="I82" s="62"/>
      <c r="J82" s="55">
        <v>73</v>
      </c>
      <c r="K82" s="61">
        <f t="shared" si="5"/>
        <v>5997741.3215432279</v>
      </c>
      <c r="L82" s="61"/>
      <c r="M82" s="6">
        <f t="shared" si="7"/>
        <v>82.160840021140103</v>
      </c>
      <c r="N82" s="55">
        <v>2011</v>
      </c>
      <c r="O82" s="8">
        <v>42513</v>
      </c>
      <c r="P82" s="62">
        <v>1.40557</v>
      </c>
      <c r="Q82" s="62"/>
      <c r="R82" s="63">
        <f t="shared" si="8"/>
        <v>36471196.885384031</v>
      </c>
      <c r="S82" s="63"/>
      <c r="T82" s="64">
        <f t="shared" si="9"/>
        <v>443.8999999999993</v>
      </c>
      <c r="U82" s="64"/>
    </row>
    <row r="83" spans="2:21" x14ac:dyDescent="0.15">
      <c r="B83" s="55">
        <v>75</v>
      </c>
      <c r="C83" s="61">
        <f t="shared" si="6"/>
        <v>236395907.60349163</v>
      </c>
      <c r="D83" s="61"/>
      <c r="E83" s="55">
        <v>2011</v>
      </c>
      <c r="F83" s="8">
        <v>42514</v>
      </c>
      <c r="G83" s="55" t="s">
        <v>4</v>
      </c>
      <c r="H83" s="62">
        <v>1.40462</v>
      </c>
      <c r="I83" s="62"/>
      <c r="J83" s="55">
        <v>20</v>
      </c>
      <c r="K83" s="61">
        <f t="shared" si="5"/>
        <v>7091877.2281047488</v>
      </c>
      <c r="L83" s="61"/>
      <c r="M83" s="6">
        <f t="shared" si="7"/>
        <v>354.59386140523748</v>
      </c>
      <c r="N83" s="55">
        <v>2011</v>
      </c>
      <c r="O83" s="8">
        <v>42515</v>
      </c>
      <c r="P83" s="62">
        <v>1.4025799999999999</v>
      </c>
      <c r="Q83" s="62"/>
      <c r="R83" s="63">
        <f t="shared" si="8"/>
        <v>-7233714.7726669926</v>
      </c>
      <c r="S83" s="63"/>
      <c r="T83" s="64">
        <f t="shared" si="9"/>
        <v>-20</v>
      </c>
      <c r="U83" s="64"/>
    </row>
    <row r="84" spans="2:21" x14ac:dyDescent="0.15">
      <c r="B84" s="55">
        <v>76</v>
      </c>
      <c r="C84" s="61">
        <f t="shared" si="6"/>
        <v>229162192.83082464</v>
      </c>
      <c r="D84" s="61"/>
      <c r="E84" s="55">
        <v>2011</v>
      </c>
      <c r="F84" s="8">
        <v>42517</v>
      </c>
      <c r="G84" s="55" t="s">
        <v>4</v>
      </c>
      <c r="H84" s="62">
        <v>1.42208</v>
      </c>
      <c r="I84" s="62"/>
      <c r="J84" s="55">
        <v>38</v>
      </c>
      <c r="K84" s="61">
        <f t="shared" si="5"/>
        <v>6874865.784924739</v>
      </c>
      <c r="L84" s="61"/>
      <c r="M84" s="6">
        <f t="shared" si="7"/>
        <v>180.91752065591419</v>
      </c>
      <c r="N84" s="55">
        <v>2011</v>
      </c>
      <c r="O84" s="8">
        <v>42521</v>
      </c>
      <c r="P84" s="62">
        <v>1.43774</v>
      </c>
      <c r="Q84" s="62"/>
      <c r="R84" s="63">
        <f t="shared" si="8"/>
        <v>28331683.734716173</v>
      </c>
      <c r="S84" s="63"/>
      <c r="T84" s="64">
        <f t="shared" si="9"/>
        <v>156.60000000000008</v>
      </c>
      <c r="U84" s="64"/>
    </row>
    <row r="85" spans="2:21" x14ac:dyDescent="0.15">
      <c r="B85" s="55">
        <v>77</v>
      </c>
      <c r="C85" s="61">
        <f t="shared" si="6"/>
        <v>257493876.56554082</v>
      </c>
      <c r="D85" s="61"/>
      <c r="E85" s="55">
        <v>2011</v>
      </c>
      <c r="F85" s="8">
        <v>42529</v>
      </c>
      <c r="G85" s="55" t="s">
        <v>3</v>
      </c>
      <c r="H85" s="62">
        <v>1.4662500000000001</v>
      </c>
      <c r="I85" s="62"/>
      <c r="J85" s="55">
        <v>22</v>
      </c>
      <c r="K85" s="61">
        <f t="shared" si="5"/>
        <v>7724816.296966224</v>
      </c>
      <c r="L85" s="61"/>
      <c r="M85" s="6">
        <f t="shared" si="7"/>
        <v>351.12801349846472</v>
      </c>
      <c r="N85" s="55">
        <v>2011</v>
      </c>
      <c r="O85" s="8">
        <v>42532</v>
      </c>
      <c r="P85" s="62">
        <v>1.43774</v>
      </c>
      <c r="Q85" s="62"/>
      <c r="R85" s="63">
        <f t="shared" si="8"/>
        <v>100106596.64841242</v>
      </c>
      <c r="S85" s="63"/>
      <c r="T85" s="64">
        <f t="shared" si="9"/>
        <v>285.10000000000036</v>
      </c>
      <c r="U85" s="64"/>
    </row>
    <row r="86" spans="2:21" x14ac:dyDescent="0.15">
      <c r="B86" s="55">
        <v>78</v>
      </c>
      <c r="C86" s="61">
        <f t="shared" si="6"/>
        <v>357600473.21395326</v>
      </c>
      <c r="D86" s="61"/>
      <c r="E86" s="55">
        <v>2011</v>
      </c>
      <c r="F86" s="8">
        <v>42534</v>
      </c>
      <c r="G86" s="55" t="s">
        <v>4</v>
      </c>
      <c r="H86" s="62">
        <v>1.43788</v>
      </c>
      <c r="I86" s="62"/>
      <c r="J86" s="55">
        <v>26</v>
      </c>
      <c r="K86" s="61">
        <f t="shared" si="5"/>
        <v>10728014.196418596</v>
      </c>
      <c r="L86" s="61"/>
      <c r="M86" s="6">
        <f t="shared" si="7"/>
        <v>412.6159306314845</v>
      </c>
      <c r="N86" s="55">
        <v>2011</v>
      </c>
      <c r="O86" s="8">
        <v>42536</v>
      </c>
      <c r="P86" s="62">
        <v>1.43519</v>
      </c>
      <c r="Q86" s="62"/>
      <c r="R86" s="63">
        <f t="shared" si="8"/>
        <v>-11099368.533987269</v>
      </c>
      <c r="S86" s="63"/>
      <c r="T86" s="64">
        <f t="shared" si="9"/>
        <v>-26</v>
      </c>
      <c r="U86" s="64"/>
    </row>
    <row r="87" spans="2:21" x14ac:dyDescent="0.15">
      <c r="B87" s="55">
        <v>79</v>
      </c>
      <c r="C87" s="61">
        <f t="shared" si="6"/>
        <v>346501104.67996597</v>
      </c>
      <c r="D87" s="61"/>
      <c r="E87" s="55">
        <v>2011</v>
      </c>
      <c r="F87" s="8">
        <v>42560</v>
      </c>
      <c r="G87" s="55" t="s">
        <v>3</v>
      </c>
      <c r="H87" s="62">
        <v>1.42553</v>
      </c>
      <c r="I87" s="62"/>
      <c r="J87" s="55">
        <v>23</v>
      </c>
      <c r="K87" s="61">
        <f t="shared" si="5"/>
        <v>10395033.140398979</v>
      </c>
      <c r="L87" s="61"/>
      <c r="M87" s="6">
        <f t="shared" si="7"/>
        <v>451.95796262604262</v>
      </c>
      <c r="N87" s="55">
        <v>2011</v>
      </c>
      <c r="O87" s="8">
        <v>42564</v>
      </c>
      <c r="P87" s="62">
        <v>1.40557</v>
      </c>
      <c r="Q87" s="62"/>
      <c r="R87" s="63">
        <f t="shared" si="8"/>
        <v>90210809.340158015</v>
      </c>
      <c r="S87" s="63"/>
      <c r="T87" s="64">
        <f t="shared" si="9"/>
        <v>199.59999999999977</v>
      </c>
      <c r="U87" s="64"/>
    </row>
    <row r="88" spans="2:21" x14ac:dyDescent="0.15">
      <c r="B88" s="55">
        <v>80</v>
      </c>
      <c r="C88" s="61">
        <f t="shared" si="6"/>
        <v>436711914.02012396</v>
      </c>
      <c r="D88" s="61"/>
      <c r="E88" s="55">
        <v>2011</v>
      </c>
      <c r="F88" s="8">
        <v>42579</v>
      </c>
      <c r="G88" s="55" t="s">
        <v>3</v>
      </c>
      <c r="H88" s="62">
        <v>1.43727</v>
      </c>
      <c r="I88" s="62"/>
      <c r="J88" s="55">
        <v>27</v>
      </c>
      <c r="K88" s="61">
        <f t="shared" si="5"/>
        <v>13101357.420603719</v>
      </c>
      <c r="L88" s="61"/>
      <c r="M88" s="6">
        <f t="shared" si="7"/>
        <v>485.23546002235997</v>
      </c>
      <c r="N88" s="55">
        <v>2011</v>
      </c>
      <c r="O88" s="8">
        <v>42581</v>
      </c>
      <c r="P88" s="62">
        <v>1.43997</v>
      </c>
      <c r="Q88" s="62"/>
      <c r="R88" s="63">
        <f t="shared" si="8"/>
        <v>-13101357.420603355</v>
      </c>
      <c r="S88" s="63"/>
      <c r="T88" s="64">
        <f t="shared" si="9"/>
        <v>-27</v>
      </c>
      <c r="U88" s="64"/>
    </row>
    <row r="89" spans="2:21" x14ac:dyDescent="0.15">
      <c r="B89" s="55">
        <v>81</v>
      </c>
      <c r="C89" s="61">
        <f t="shared" si="6"/>
        <v>423610556.59952062</v>
      </c>
      <c r="D89" s="61"/>
      <c r="E89" s="55">
        <v>2011</v>
      </c>
      <c r="F89" s="8">
        <v>42585</v>
      </c>
      <c r="G89" s="55" t="s">
        <v>4</v>
      </c>
      <c r="H89" s="62">
        <v>1.42191</v>
      </c>
      <c r="I89" s="62"/>
      <c r="J89" s="55">
        <v>54</v>
      </c>
      <c r="K89" s="61">
        <f t="shared" si="5"/>
        <v>12708316.697985617</v>
      </c>
      <c r="L89" s="61"/>
      <c r="M89" s="6">
        <f t="shared" si="7"/>
        <v>235.33919811084476</v>
      </c>
      <c r="N89" s="55">
        <v>2011</v>
      </c>
      <c r="O89" s="8">
        <v>42586</v>
      </c>
      <c r="P89" s="62">
        <v>1.4165000000000001</v>
      </c>
      <c r="Q89" s="62"/>
      <c r="R89" s="63">
        <f t="shared" si="8"/>
        <v>-12731850.617796501</v>
      </c>
      <c r="S89" s="63"/>
      <c r="T89" s="64">
        <f t="shared" si="9"/>
        <v>-54</v>
      </c>
      <c r="U89" s="64"/>
    </row>
    <row r="90" spans="2:21" x14ac:dyDescent="0.15">
      <c r="B90" s="55">
        <v>82</v>
      </c>
      <c r="C90" s="61">
        <f t="shared" si="6"/>
        <v>410878705.98172414</v>
      </c>
      <c r="D90" s="61"/>
      <c r="E90" s="55">
        <v>2011</v>
      </c>
      <c r="F90" s="8">
        <v>42595</v>
      </c>
      <c r="G90" s="55" t="s">
        <v>4</v>
      </c>
      <c r="H90" s="62">
        <v>1.4256599999999999</v>
      </c>
      <c r="I90" s="62"/>
      <c r="J90" s="55">
        <v>28</v>
      </c>
      <c r="K90" s="61">
        <f t="shared" si="5"/>
        <v>12326361.179451725</v>
      </c>
      <c r="L90" s="61"/>
      <c r="M90" s="6">
        <f t="shared" si="7"/>
        <v>440.22718498041871</v>
      </c>
      <c r="N90" s="55">
        <v>2011</v>
      </c>
      <c r="O90" s="8">
        <v>42597</v>
      </c>
      <c r="P90" s="62">
        <v>1.43774</v>
      </c>
      <c r="Q90" s="62"/>
      <c r="R90" s="63">
        <f t="shared" si="8"/>
        <v>53179443.945634983</v>
      </c>
      <c r="S90" s="63"/>
      <c r="T90" s="64">
        <f t="shared" si="9"/>
        <v>120.80000000000091</v>
      </c>
      <c r="U90" s="64"/>
    </row>
    <row r="91" spans="2:21" x14ac:dyDescent="0.15">
      <c r="B91" s="55">
        <v>83</v>
      </c>
      <c r="C91" s="61">
        <f t="shared" si="6"/>
        <v>464058149.9273591</v>
      </c>
      <c r="D91" s="61"/>
      <c r="E91" s="55">
        <v>2011</v>
      </c>
      <c r="F91" s="8">
        <v>42600</v>
      </c>
      <c r="G91" s="55" t="s">
        <v>3</v>
      </c>
      <c r="H91" s="62">
        <v>1.4397</v>
      </c>
      <c r="I91" s="62"/>
      <c r="J91" s="55">
        <v>54</v>
      </c>
      <c r="K91" s="61">
        <f t="shared" si="5"/>
        <v>13921744.497820772</v>
      </c>
      <c r="L91" s="61"/>
      <c r="M91" s="6">
        <f t="shared" si="7"/>
        <v>257.81008329297725</v>
      </c>
      <c r="N91" s="55">
        <v>2011</v>
      </c>
      <c r="O91" s="8">
        <v>42601</v>
      </c>
      <c r="P91" s="62">
        <v>1.44512</v>
      </c>
      <c r="Q91" s="62"/>
      <c r="R91" s="63">
        <f t="shared" si="8"/>
        <v>-13973306.514479315</v>
      </c>
      <c r="S91" s="63"/>
      <c r="T91" s="64">
        <f t="shared" si="9"/>
        <v>-54</v>
      </c>
      <c r="U91" s="64"/>
    </row>
    <row r="92" spans="2:21" x14ac:dyDescent="0.15">
      <c r="B92" s="55">
        <v>84</v>
      </c>
      <c r="C92" s="61">
        <f t="shared" si="6"/>
        <v>450084843.41287977</v>
      </c>
      <c r="D92" s="61"/>
      <c r="E92" s="55">
        <v>2011</v>
      </c>
      <c r="F92" s="8">
        <v>42615</v>
      </c>
      <c r="G92" s="55" t="s">
        <v>3</v>
      </c>
      <c r="H92" s="62">
        <v>1.4397</v>
      </c>
      <c r="I92" s="62"/>
      <c r="J92" s="55">
        <v>35</v>
      </c>
      <c r="K92" s="61">
        <f t="shared" si="5"/>
        <v>13502545.302386392</v>
      </c>
      <c r="L92" s="61"/>
      <c r="M92" s="6">
        <f t="shared" si="7"/>
        <v>385.7870086396112</v>
      </c>
      <c r="N92" s="55">
        <v>2011</v>
      </c>
      <c r="O92" s="8">
        <v>42615</v>
      </c>
      <c r="P92" s="62">
        <v>1.4218999999999999</v>
      </c>
      <c r="Q92" s="62"/>
      <c r="R92" s="63">
        <f t="shared" si="8"/>
        <v>68670087.537850946</v>
      </c>
      <c r="S92" s="63"/>
      <c r="T92" s="64">
        <f t="shared" si="9"/>
        <v>178.00000000000037</v>
      </c>
      <c r="U92" s="64"/>
    </row>
    <row r="93" spans="2:21" x14ac:dyDescent="0.15">
      <c r="B93" s="55">
        <v>85</v>
      </c>
      <c r="C93" s="61">
        <f t="shared" si="6"/>
        <v>518754930.95073068</v>
      </c>
      <c r="D93" s="61"/>
      <c r="E93" s="55">
        <v>2011</v>
      </c>
      <c r="F93" s="8">
        <v>42616</v>
      </c>
      <c r="G93" s="55" t="s">
        <v>3</v>
      </c>
      <c r="H93" s="62">
        <v>1.41974</v>
      </c>
      <c r="I93" s="62"/>
      <c r="J93" s="55">
        <v>38</v>
      </c>
      <c r="K93" s="61">
        <f t="shared" si="5"/>
        <v>15562647.92852192</v>
      </c>
      <c r="L93" s="61"/>
      <c r="M93" s="6">
        <f t="shared" si="7"/>
        <v>409.54336654005056</v>
      </c>
      <c r="N93" s="55">
        <v>2011</v>
      </c>
      <c r="O93" s="8">
        <v>42619</v>
      </c>
      <c r="P93" s="62">
        <v>1.42354</v>
      </c>
      <c r="Q93" s="62"/>
      <c r="R93" s="63">
        <f t="shared" si="8"/>
        <v>-15562647.928522026</v>
      </c>
      <c r="S93" s="63"/>
      <c r="T93" s="64">
        <f t="shared" si="9"/>
        <v>-38</v>
      </c>
      <c r="U93" s="64"/>
    </row>
    <row r="94" spans="2:21" x14ac:dyDescent="0.15">
      <c r="B94" s="55">
        <v>86</v>
      </c>
      <c r="C94" s="61">
        <f t="shared" si="6"/>
        <v>503192283.02220863</v>
      </c>
      <c r="D94" s="61"/>
      <c r="E94" s="55">
        <v>2011</v>
      </c>
      <c r="F94" s="8">
        <v>42636</v>
      </c>
      <c r="G94" s="55" t="s">
        <v>3</v>
      </c>
      <c r="H94" s="62">
        <v>1.3444499999999999</v>
      </c>
      <c r="I94" s="62"/>
      <c r="J94" s="55">
        <v>83</v>
      </c>
      <c r="K94" s="61">
        <f t="shared" si="5"/>
        <v>15095768.490666259</v>
      </c>
      <c r="L94" s="61"/>
      <c r="M94" s="6">
        <f t="shared" si="7"/>
        <v>181.87672880320795</v>
      </c>
      <c r="N94" s="55">
        <v>2011</v>
      </c>
      <c r="O94" s="8">
        <v>42636</v>
      </c>
      <c r="P94" s="62">
        <v>1.35284</v>
      </c>
      <c r="Q94" s="62"/>
      <c r="R94" s="63">
        <f t="shared" si="8"/>
        <v>-15259457.546589365</v>
      </c>
      <c r="S94" s="63"/>
      <c r="T94" s="64">
        <f t="shared" si="9"/>
        <v>-83</v>
      </c>
      <c r="U94" s="64"/>
    </row>
    <row r="95" spans="2:21" x14ac:dyDescent="0.15">
      <c r="B95" s="55">
        <v>87</v>
      </c>
      <c r="C95" s="61">
        <f t="shared" si="6"/>
        <v>487932825.47561926</v>
      </c>
      <c r="D95" s="61"/>
      <c r="E95" s="55">
        <v>2011</v>
      </c>
      <c r="F95" s="8">
        <v>42640</v>
      </c>
      <c r="G95" s="55" t="s">
        <v>4</v>
      </c>
      <c r="H95" s="62">
        <v>1.3533500000000001</v>
      </c>
      <c r="I95" s="62"/>
      <c r="J95" s="55">
        <v>42</v>
      </c>
      <c r="K95" s="61">
        <f t="shared" si="5"/>
        <v>14637984.764268577</v>
      </c>
      <c r="L95" s="61"/>
      <c r="M95" s="6">
        <f t="shared" si="7"/>
        <v>348.52344676829944</v>
      </c>
      <c r="N95" s="55">
        <v>2011</v>
      </c>
      <c r="O95" s="8">
        <v>42641</v>
      </c>
      <c r="P95" s="62">
        <v>1.3636200000000001</v>
      </c>
      <c r="Q95" s="62"/>
      <c r="R95" s="63">
        <f t="shared" si="8"/>
        <v>35793357.983104356</v>
      </c>
      <c r="S95" s="63"/>
      <c r="T95" s="64">
        <f t="shared" si="9"/>
        <v>102.70000000000002</v>
      </c>
      <c r="U95" s="64"/>
    </row>
    <row r="96" spans="2:21" x14ac:dyDescent="0.15">
      <c r="B96" s="55">
        <v>88</v>
      </c>
      <c r="C96" s="61">
        <f t="shared" si="6"/>
        <v>523726183.4587236</v>
      </c>
      <c r="D96" s="61"/>
      <c r="E96" s="55">
        <v>2011</v>
      </c>
      <c r="F96" s="8">
        <v>42663</v>
      </c>
      <c r="G96" s="55" t="s">
        <v>3</v>
      </c>
      <c r="H96" s="62">
        <v>1.3758600000000001</v>
      </c>
      <c r="I96" s="62"/>
      <c r="J96" s="55">
        <v>23</v>
      </c>
      <c r="K96" s="61">
        <f t="shared" si="5"/>
        <v>15711785.503761707</v>
      </c>
      <c r="L96" s="61"/>
      <c r="M96" s="6">
        <f t="shared" si="7"/>
        <v>683.1211088592047</v>
      </c>
      <c r="N96" s="55">
        <v>2011</v>
      </c>
      <c r="O96" s="8">
        <v>42663</v>
      </c>
      <c r="P96" s="62">
        <v>1.3782099999999999</v>
      </c>
      <c r="Q96" s="62"/>
      <c r="R96" s="63">
        <f t="shared" si="8"/>
        <v>-16053346.058190301</v>
      </c>
      <c r="S96" s="63"/>
      <c r="T96" s="64">
        <f t="shared" si="9"/>
        <v>-23</v>
      </c>
      <c r="U96" s="64"/>
    </row>
    <row r="97" spans="2:21" x14ac:dyDescent="0.15">
      <c r="B97" s="55">
        <v>89</v>
      </c>
      <c r="C97" s="61">
        <f t="shared" si="6"/>
        <v>507672837.40053332</v>
      </c>
      <c r="D97" s="61"/>
      <c r="E97" s="55">
        <v>2011</v>
      </c>
      <c r="F97" s="8">
        <v>42674</v>
      </c>
      <c r="G97" s="55" t="s">
        <v>3</v>
      </c>
      <c r="H97" s="62">
        <v>1.3985700000000001</v>
      </c>
      <c r="I97" s="62"/>
      <c r="J97" s="55">
        <v>40</v>
      </c>
      <c r="K97" s="61">
        <f t="shared" si="5"/>
        <v>15230185.122016</v>
      </c>
      <c r="L97" s="61"/>
      <c r="M97" s="6">
        <f t="shared" si="7"/>
        <v>380.75462805040002</v>
      </c>
      <c r="N97" s="55">
        <v>2011</v>
      </c>
      <c r="O97" s="8">
        <v>42675</v>
      </c>
      <c r="P97" s="62">
        <v>1.37744</v>
      </c>
      <c r="Q97" s="62"/>
      <c r="R97" s="63">
        <f t="shared" si="8"/>
        <v>80453452.907049879</v>
      </c>
      <c r="S97" s="63"/>
      <c r="T97" s="64">
        <f t="shared" si="9"/>
        <v>211.30000000000092</v>
      </c>
      <c r="U97" s="64"/>
    </row>
    <row r="98" spans="2:21" x14ac:dyDescent="0.15">
      <c r="B98" s="55">
        <v>90</v>
      </c>
      <c r="C98" s="61">
        <f t="shared" si="6"/>
        <v>588126290.30758321</v>
      </c>
      <c r="D98" s="61"/>
      <c r="E98" s="55">
        <v>2011</v>
      </c>
      <c r="F98" s="8">
        <v>42684</v>
      </c>
      <c r="G98" s="55" t="s">
        <v>4</v>
      </c>
      <c r="H98" s="62">
        <v>1.3591200000000001</v>
      </c>
      <c r="I98" s="62"/>
      <c r="J98" s="55">
        <v>41</v>
      </c>
      <c r="K98" s="61">
        <f t="shared" si="5"/>
        <v>17643788.709227495</v>
      </c>
      <c r="L98" s="61"/>
      <c r="M98" s="6">
        <f t="shared" si="7"/>
        <v>430.33630998115842</v>
      </c>
      <c r="N98" s="55">
        <v>2011</v>
      </c>
      <c r="O98" s="8">
        <v>42686</v>
      </c>
      <c r="P98" s="62">
        <v>1.3771500000000001</v>
      </c>
      <c r="Q98" s="62"/>
      <c r="R98" s="63">
        <f t="shared" si="8"/>
        <v>77589636.689602822</v>
      </c>
      <c r="S98" s="63"/>
      <c r="T98" s="64">
        <f t="shared" si="9"/>
        <v>180.2999999999999</v>
      </c>
      <c r="U98" s="64"/>
    </row>
    <row r="99" spans="2:21" x14ac:dyDescent="0.15">
      <c r="B99" s="55">
        <v>91</v>
      </c>
      <c r="C99" s="61">
        <f t="shared" si="6"/>
        <v>665715926.99718606</v>
      </c>
      <c r="D99" s="61"/>
      <c r="E99" s="55">
        <v>2011</v>
      </c>
      <c r="F99" s="8">
        <v>42700</v>
      </c>
      <c r="G99" s="55" t="s">
        <v>3</v>
      </c>
      <c r="H99" s="62">
        <v>1.3232699999999999</v>
      </c>
      <c r="I99" s="62"/>
      <c r="J99" s="55">
        <v>33</v>
      </c>
      <c r="K99" s="61">
        <f t="shared" si="5"/>
        <v>19971477.80991558</v>
      </c>
      <c r="L99" s="61"/>
      <c r="M99" s="6">
        <f t="shared" si="7"/>
        <v>605.19629727016911</v>
      </c>
      <c r="N99" s="55">
        <v>2011</v>
      </c>
      <c r="O99" s="8">
        <v>42702</v>
      </c>
      <c r="P99" s="62">
        <v>1.3296600000000001</v>
      </c>
      <c r="Q99" s="62"/>
      <c r="R99" s="63">
        <f t="shared" si="8"/>
        <v>-38672043.395564519</v>
      </c>
      <c r="S99" s="63"/>
      <c r="T99" s="64">
        <f t="shared" si="9"/>
        <v>-33</v>
      </c>
      <c r="U99" s="64"/>
    </row>
    <row r="100" spans="2:21" x14ac:dyDescent="0.15">
      <c r="B100" s="55">
        <v>92</v>
      </c>
      <c r="C100" s="61">
        <f t="shared" si="6"/>
        <v>627043883.60162151</v>
      </c>
      <c r="D100" s="61"/>
      <c r="E100" s="55">
        <v>2012</v>
      </c>
      <c r="F100" s="8">
        <v>42372</v>
      </c>
      <c r="G100" s="55" t="s">
        <v>4</v>
      </c>
      <c r="H100" s="62">
        <v>1.29952</v>
      </c>
      <c r="I100" s="62"/>
      <c r="J100" s="55">
        <v>22</v>
      </c>
      <c r="K100" s="61">
        <f t="shared" si="5"/>
        <v>18811316.508048646</v>
      </c>
      <c r="L100" s="61"/>
      <c r="M100" s="6">
        <f t="shared" si="7"/>
        <v>855.05984127493844</v>
      </c>
      <c r="N100" s="55">
        <v>2012</v>
      </c>
      <c r="O100" s="8">
        <v>42372</v>
      </c>
      <c r="P100" s="62">
        <v>1.30141</v>
      </c>
      <c r="Q100" s="62"/>
      <c r="R100" s="63">
        <f t="shared" si="8"/>
        <v>16160631.000095887</v>
      </c>
      <c r="S100" s="63"/>
      <c r="T100" s="64">
        <f t="shared" si="9"/>
        <v>18.899999999999473</v>
      </c>
      <c r="U100" s="64"/>
    </row>
    <row r="101" spans="2:21" x14ac:dyDescent="0.15">
      <c r="B101" s="55">
        <v>93</v>
      </c>
      <c r="C101" s="61">
        <f t="shared" si="6"/>
        <v>643204514.60171735</v>
      </c>
      <c r="D101" s="61"/>
      <c r="E101" s="55">
        <v>2012</v>
      </c>
      <c r="F101" s="8">
        <v>42373</v>
      </c>
      <c r="G101" s="55" t="s">
        <v>3</v>
      </c>
      <c r="H101" s="62">
        <v>1.3029999999999999</v>
      </c>
      <c r="I101" s="62"/>
      <c r="J101" s="55">
        <v>41</v>
      </c>
      <c r="K101" s="61">
        <f t="shared" si="5"/>
        <v>19296135.438051518</v>
      </c>
      <c r="L101" s="61"/>
      <c r="M101" s="6">
        <f t="shared" si="7"/>
        <v>470.63744970857363</v>
      </c>
      <c r="N101" s="55">
        <v>2012</v>
      </c>
      <c r="O101" s="8">
        <v>42375</v>
      </c>
      <c r="P101" s="62">
        <v>1.28078</v>
      </c>
      <c r="Q101" s="62"/>
      <c r="R101" s="63">
        <f t="shared" si="8"/>
        <v>104575641.32524462</v>
      </c>
      <c r="S101" s="63"/>
      <c r="T101" s="64">
        <f t="shared" si="9"/>
        <v>222.19999999999908</v>
      </c>
      <c r="U101" s="64"/>
    </row>
    <row r="102" spans="2:21" x14ac:dyDescent="0.15">
      <c r="B102" s="55">
        <v>94</v>
      </c>
      <c r="C102" s="61">
        <f t="shared" si="6"/>
        <v>747780155.92696202</v>
      </c>
      <c r="D102" s="61"/>
      <c r="E102" s="55">
        <v>2012</v>
      </c>
      <c r="F102" s="8">
        <v>42386</v>
      </c>
      <c r="G102" s="55" t="s">
        <v>4</v>
      </c>
      <c r="H102" s="62">
        <v>1.26755</v>
      </c>
      <c r="I102" s="62"/>
      <c r="J102" s="55">
        <v>17</v>
      </c>
      <c r="K102" s="61">
        <f t="shared" ref="K102" si="10">IF(F102="","",C102*0.03)</f>
        <v>22433404.677808858</v>
      </c>
      <c r="L102" s="61"/>
      <c r="M102" s="6">
        <f>IF(J102="","",(K102/J102)/1000)</f>
        <v>1319.6120398711093</v>
      </c>
      <c r="N102" s="55">
        <v>2012</v>
      </c>
      <c r="O102" s="8">
        <v>42386</v>
      </c>
      <c r="P102" s="62">
        <v>1.2657799999999999</v>
      </c>
      <c r="Q102" s="62"/>
      <c r="R102" s="63">
        <f t="shared" si="8"/>
        <v>-23357133.105719287</v>
      </c>
      <c r="S102" s="63"/>
      <c r="T102" s="64">
        <f t="shared" si="9"/>
        <v>-17</v>
      </c>
      <c r="U102" s="64"/>
    </row>
    <row r="103" spans="2:21" x14ac:dyDescent="0.15">
      <c r="B103" s="55">
        <v>95</v>
      </c>
      <c r="C103" s="61">
        <f t="shared" si="6"/>
        <v>724423022.82124269</v>
      </c>
      <c r="D103" s="61"/>
      <c r="E103" s="55">
        <v>2012</v>
      </c>
      <c r="F103" s="8">
        <v>42388</v>
      </c>
      <c r="G103" s="55" t="s">
        <v>4</v>
      </c>
      <c r="H103" s="62">
        <v>1.2901499999999999</v>
      </c>
      <c r="I103" s="62"/>
      <c r="J103" s="55">
        <v>27</v>
      </c>
      <c r="K103" s="61">
        <f t="shared" si="5"/>
        <v>21732690.684637278</v>
      </c>
      <c r="L103" s="61"/>
      <c r="M103" s="6">
        <f t="shared" si="7"/>
        <v>804.91446980138062</v>
      </c>
      <c r="N103" s="55">
        <v>2012</v>
      </c>
      <c r="O103" s="8">
        <v>42389</v>
      </c>
      <c r="P103" s="62">
        <v>1.29603</v>
      </c>
      <c r="Q103" s="62"/>
      <c r="R103" s="63">
        <f t="shared" si="8"/>
        <v>47328970.824322045</v>
      </c>
      <c r="S103" s="63"/>
      <c r="T103" s="64">
        <f t="shared" si="9"/>
        <v>58.800000000001077</v>
      </c>
      <c r="U103" s="64"/>
    </row>
    <row r="104" spans="2:21" x14ac:dyDescent="0.15">
      <c r="B104" s="55">
        <v>96</v>
      </c>
      <c r="C104" s="61">
        <f t="shared" si="6"/>
        <v>771751993.64556479</v>
      </c>
      <c r="D104" s="61"/>
      <c r="E104" s="55">
        <v>2012</v>
      </c>
      <c r="F104" s="8">
        <v>42397</v>
      </c>
      <c r="G104" s="55" t="s">
        <v>4</v>
      </c>
      <c r="H104" s="62">
        <v>1.3135399999999999</v>
      </c>
      <c r="I104" s="62"/>
      <c r="J104" s="55">
        <v>27</v>
      </c>
      <c r="K104" s="61">
        <f t="shared" si="5"/>
        <v>23152559.809366941</v>
      </c>
      <c r="L104" s="61"/>
      <c r="M104" s="6">
        <f t="shared" si="7"/>
        <v>857.5022151617386</v>
      </c>
      <c r="N104" s="55">
        <v>2012</v>
      </c>
      <c r="O104" s="8">
        <v>42399</v>
      </c>
      <c r="P104" s="62">
        <v>1.31084</v>
      </c>
      <c r="Q104" s="62"/>
      <c r="R104" s="63">
        <f t="shared" si="8"/>
        <v>-23152559.809366297</v>
      </c>
      <c r="S104" s="63"/>
      <c r="T104" s="64">
        <f t="shared" si="9"/>
        <v>-27</v>
      </c>
      <c r="U104" s="64"/>
    </row>
    <row r="105" spans="2:21" x14ac:dyDescent="0.15">
      <c r="B105" s="55">
        <v>97</v>
      </c>
      <c r="C105" s="61">
        <f t="shared" si="6"/>
        <v>748599433.83619845</v>
      </c>
      <c r="D105" s="61"/>
      <c r="E105" s="55">
        <v>2012</v>
      </c>
      <c r="F105" s="8">
        <v>42413</v>
      </c>
      <c r="G105" s="55" t="s">
        <v>3</v>
      </c>
      <c r="H105" s="62">
        <v>1.32237</v>
      </c>
      <c r="I105" s="62"/>
      <c r="J105" s="55">
        <v>24</v>
      </c>
      <c r="K105" s="61">
        <f t="shared" si="5"/>
        <v>22457983.015085954</v>
      </c>
      <c r="L105" s="61"/>
      <c r="M105" s="6">
        <f t="shared" si="7"/>
        <v>935.7492922952481</v>
      </c>
      <c r="N105" s="55">
        <v>2012</v>
      </c>
      <c r="O105" s="8">
        <v>42415</v>
      </c>
      <c r="P105" s="62">
        <v>1.3088500000000001</v>
      </c>
      <c r="Q105" s="62"/>
      <c r="R105" s="63">
        <f t="shared" si="8"/>
        <v>126513304.31831732</v>
      </c>
      <c r="S105" s="63"/>
      <c r="T105" s="64">
        <f t="shared" si="9"/>
        <v>135.19999999999976</v>
      </c>
      <c r="U105" s="64"/>
    </row>
    <row r="106" spans="2:21" x14ac:dyDescent="0.15">
      <c r="B106" s="55">
        <v>98</v>
      </c>
      <c r="C106" s="61">
        <f t="shared" si="6"/>
        <v>875112738.15451574</v>
      </c>
      <c r="D106" s="61"/>
      <c r="E106" s="55">
        <v>2012</v>
      </c>
      <c r="F106" s="8">
        <v>42420</v>
      </c>
      <c r="G106" s="55" t="s">
        <v>4</v>
      </c>
      <c r="H106" s="62">
        <v>1.31989</v>
      </c>
      <c r="I106" s="62"/>
      <c r="J106" s="55">
        <v>17</v>
      </c>
      <c r="K106" s="61">
        <f t="shared" si="5"/>
        <v>26253382.144635472</v>
      </c>
      <c r="L106" s="61"/>
      <c r="M106" s="6">
        <f t="shared" si="7"/>
        <v>1544.3165967432631</v>
      </c>
      <c r="N106" s="55">
        <v>2012</v>
      </c>
      <c r="O106" s="8">
        <v>42424</v>
      </c>
      <c r="P106" s="62">
        <v>1.3346499999999999</v>
      </c>
      <c r="Q106" s="62"/>
      <c r="R106" s="63">
        <f t="shared" si="8"/>
        <v>227941129.67930385</v>
      </c>
      <c r="S106" s="63"/>
      <c r="T106" s="64">
        <f t="shared" si="9"/>
        <v>147.59999999999883</v>
      </c>
      <c r="U106" s="64"/>
    </row>
    <row r="107" spans="2:21" x14ac:dyDescent="0.15">
      <c r="B107" s="55">
        <v>99</v>
      </c>
      <c r="C107" s="61">
        <f t="shared" si="6"/>
        <v>1103053867.8338196</v>
      </c>
      <c r="D107" s="61"/>
      <c r="E107" s="55">
        <v>2012</v>
      </c>
      <c r="F107" s="8">
        <v>42441</v>
      </c>
      <c r="G107" s="55" t="s">
        <v>4</v>
      </c>
      <c r="H107" s="62">
        <v>1.3129299999999999</v>
      </c>
      <c r="I107" s="62"/>
      <c r="J107" s="55">
        <v>26</v>
      </c>
      <c r="K107" s="61">
        <f t="shared" si="5"/>
        <v>33091616.035014588</v>
      </c>
      <c r="L107" s="61"/>
      <c r="M107" s="6">
        <f t="shared" si="7"/>
        <v>1272.7544628851765</v>
      </c>
      <c r="N107" s="55">
        <v>2012</v>
      </c>
      <c r="O107" s="8">
        <v>42442</v>
      </c>
      <c r="P107" s="62">
        <v>1.31029</v>
      </c>
      <c r="Q107" s="62"/>
      <c r="R107" s="63">
        <f t="shared" si="8"/>
        <v>-33600717.820168346</v>
      </c>
      <c r="S107" s="63"/>
      <c r="T107" s="64">
        <f t="shared" si="9"/>
        <v>-26</v>
      </c>
      <c r="U107" s="64"/>
    </row>
    <row r="108" spans="2:21" x14ac:dyDescent="0.15">
      <c r="B108" s="55">
        <v>100</v>
      </c>
      <c r="C108" s="61">
        <f t="shared" si="6"/>
        <v>1069453150.0136513</v>
      </c>
      <c r="D108" s="61"/>
      <c r="E108" s="55">
        <v>2012</v>
      </c>
      <c r="F108" s="8">
        <v>42473</v>
      </c>
      <c r="G108" s="55" t="s">
        <v>3</v>
      </c>
      <c r="H108" s="62">
        <v>1.31545</v>
      </c>
      <c r="I108" s="62"/>
      <c r="J108" s="55">
        <v>19</v>
      </c>
      <c r="K108" s="61">
        <f t="shared" si="5"/>
        <v>32083594.500409536</v>
      </c>
      <c r="L108" s="61"/>
      <c r="M108" s="6">
        <f t="shared" si="7"/>
        <v>1688.6102368636598</v>
      </c>
      <c r="N108" s="55">
        <v>2012</v>
      </c>
      <c r="O108" s="8">
        <v>42463</v>
      </c>
      <c r="P108" s="62">
        <v>1.3088500000000001</v>
      </c>
      <c r="Q108" s="62"/>
      <c r="R108" s="63">
        <f t="shared" si="8"/>
        <v>111448275.63300051</v>
      </c>
      <c r="S108" s="63"/>
      <c r="T108" s="64">
        <f t="shared" si="9"/>
        <v>65.999999999999389</v>
      </c>
      <c r="U108" s="64"/>
    </row>
    <row r="109" spans="2:21" x14ac:dyDescent="0.15">
      <c r="B109" s="1"/>
      <c r="C109" s="1"/>
      <c r="D109" s="1"/>
      <c r="E109" s="1">
        <v>20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1" priority="1" stopIfTrue="1" operator="equal">
      <formula>"買"</formula>
    </cfRule>
    <cfRule type="cellIs" dxfId="30" priority="2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5" stopIfTrue="1" operator="equal">
      <formula>"買"</formula>
    </cfRule>
    <cfRule type="cellIs" dxfId="26" priority="6" stopIfTrue="1" operator="equal">
      <formula>"売"</formula>
    </cfRule>
  </conditionalFormatting>
  <conditionalFormatting sqref="G13">
    <cfRule type="cellIs" dxfId="25" priority="3" stopIfTrue="1" operator="equal">
      <formula>"買"</formula>
    </cfRule>
    <cfRule type="cellIs" dxfId="24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P19" sqref="P19:Q19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77" t="s">
        <v>5</v>
      </c>
      <c r="C2" s="77"/>
      <c r="D2" s="92" t="s">
        <v>59</v>
      </c>
      <c r="E2" s="92"/>
      <c r="F2" s="77" t="s">
        <v>6</v>
      </c>
      <c r="G2" s="77"/>
      <c r="H2" s="92" t="s">
        <v>60</v>
      </c>
      <c r="I2" s="92"/>
      <c r="J2" s="77" t="s">
        <v>7</v>
      </c>
      <c r="K2" s="77"/>
      <c r="L2" s="93">
        <f>C9</f>
        <v>1000000</v>
      </c>
      <c r="M2" s="92"/>
      <c r="N2" s="77" t="s">
        <v>8</v>
      </c>
      <c r="O2" s="77"/>
      <c r="P2" s="93" t="e">
        <f>C108+R108</f>
        <v>#VALUE!</v>
      </c>
      <c r="Q2" s="92"/>
      <c r="R2" s="1"/>
      <c r="S2" s="1"/>
      <c r="T2" s="1"/>
    </row>
    <row r="3" spans="2:21" ht="57" customHeight="1" x14ac:dyDescent="0.15">
      <c r="B3" s="77" t="s">
        <v>9</v>
      </c>
      <c r="C3" s="77"/>
      <c r="D3" s="94" t="s">
        <v>38</v>
      </c>
      <c r="E3" s="94"/>
      <c r="F3" s="94"/>
      <c r="G3" s="94"/>
      <c r="H3" s="94"/>
      <c r="I3" s="94"/>
      <c r="J3" s="77" t="s">
        <v>10</v>
      </c>
      <c r="K3" s="77"/>
      <c r="L3" s="94" t="s">
        <v>35</v>
      </c>
      <c r="M3" s="95"/>
      <c r="N3" s="95"/>
      <c r="O3" s="95"/>
      <c r="P3" s="95"/>
      <c r="Q3" s="95"/>
      <c r="R3" s="1"/>
      <c r="S3" s="1"/>
    </row>
    <row r="4" spans="2:21" x14ac:dyDescent="0.15">
      <c r="B4" s="77" t="s">
        <v>11</v>
      </c>
      <c r="C4" s="77"/>
      <c r="D4" s="75">
        <f>SUM($R$9:$S$993)</f>
        <v>612203225.57654715</v>
      </c>
      <c r="E4" s="75"/>
      <c r="F4" s="77" t="s">
        <v>12</v>
      </c>
      <c r="G4" s="77"/>
      <c r="H4" s="91">
        <f>SUM($T$9:$U$108)</f>
        <v>8085.3999999999969</v>
      </c>
      <c r="I4" s="92"/>
      <c r="J4" s="74" t="s">
        <v>13</v>
      </c>
      <c r="K4" s="74"/>
      <c r="L4" s="93">
        <f>MAX($C$9:$D$990)-C9</f>
        <v>612203225.57654715</v>
      </c>
      <c r="M4" s="93"/>
      <c r="N4" s="74" t="s">
        <v>14</v>
      </c>
      <c r="O4" s="74"/>
      <c r="P4" s="75">
        <f>MIN($C$9:$D$990)-C9</f>
        <v>-78860.799999999115</v>
      </c>
      <c r="Q4" s="75"/>
      <c r="R4" s="1"/>
      <c r="S4" s="1"/>
      <c r="T4" s="1"/>
    </row>
    <row r="5" spans="2:21" x14ac:dyDescent="0.15">
      <c r="B5" s="48" t="s">
        <v>15</v>
      </c>
      <c r="C5" s="2">
        <f>COUNTIF($R$9:$R$990,"&gt;0")</f>
        <v>42</v>
      </c>
      <c r="D5" s="47" t="s">
        <v>16</v>
      </c>
      <c r="E5" s="16">
        <f>COUNTIF($R$9:$R$990,"&lt;0")</f>
        <v>19</v>
      </c>
      <c r="F5" s="47" t="s">
        <v>17</v>
      </c>
      <c r="G5" s="2">
        <f>COUNTIF($R$9:$R$990,"=0")</f>
        <v>0</v>
      </c>
      <c r="H5" s="47" t="s">
        <v>18</v>
      </c>
      <c r="I5" s="3">
        <f>C5/SUM(C5,E5,G5)</f>
        <v>0.68852459016393441</v>
      </c>
      <c r="J5" s="76" t="s">
        <v>19</v>
      </c>
      <c r="K5" s="77"/>
      <c r="L5" s="78"/>
      <c r="M5" s="79"/>
      <c r="N5" s="18" t="s">
        <v>20</v>
      </c>
      <c r="O5" s="9"/>
      <c r="P5" s="78"/>
      <c r="Q5" s="79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15">
      <c r="B7" s="80" t="s">
        <v>21</v>
      </c>
      <c r="C7" s="82" t="s">
        <v>22</v>
      </c>
      <c r="D7" s="83"/>
      <c r="E7" s="86" t="s">
        <v>23</v>
      </c>
      <c r="F7" s="87"/>
      <c r="G7" s="87"/>
      <c r="H7" s="87"/>
      <c r="I7" s="70"/>
      <c r="J7" s="88" t="s">
        <v>50</v>
      </c>
      <c r="K7" s="89"/>
      <c r="L7" s="72"/>
      <c r="M7" s="90" t="s">
        <v>25</v>
      </c>
      <c r="N7" s="65" t="s">
        <v>26</v>
      </c>
      <c r="O7" s="66"/>
      <c r="P7" s="66"/>
      <c r="Q7" s="67"/>
      <c r="R7" s="68" t="s">
        <v>27</v>
      </c>
      <c r="S7" s="68"/>
      <c r="T7" s="68"/>
      <c r="U7" s="68"/>
    </row>
    <row r="8" spans="2:21" x14ac:dyDescent="0.15">
      <c r="B8" s="81"/>
      <c r="C8" s="84"/>
      <c r="D8" s="85"/>
      <c r="E8" s="19" t="s">
        <v>28</v>
      </c>
      <c r="F8" s="19" t="s">
        <v>29</v>
      </c>
      <c r="G8" s="19" t="s">
        <v>30</v>
      </c>
      <c r="H8" s="69" t="s">
        <v>31</v>
      </c>
      <c r="I8" s="70"/>
      <c r="J8" s="4" t="s">
        <v>32</v>
      </c>
      <c r="K8" s="71" t="s">
        <v>33</v>
      </c>
      <c r="L8" s="72"/>
      <c r="M8" s="90"/>
      <c r="N8" s="5" t="s">
        <v>28</v>
      </c>
      <c r="O8" s="5" t="s">
        <v>29</v>
      </c>
      <c r="P8" s="73" t="s">
        <v>31</v>
      </c>
      <c r="Q8" s="67"/>
      <c r="R8" s="68" t="s">
        <v>34</v>
      </c>
      <c r="S8" s="68"/>
      <c r="T8" s="68" t="s">
        <v>32</v>
      </c>
      <c r="U8" s="68"/>
    </row>
    <row r="9" spans="2:21" x14ac:dyDescent="0.15">
      <c r="B9" s="49">
        <v>1</v>
      </c>
      <c r="C9" s="61">
        <v>1000000</v>
      </c>
      <c r="D9" s="61"/>
      <c r="E9" s="49">
        <v>2009</v>
      </c>
      <c r="F9" s="8">
        <v>42685</v>
      </c>
      <c r="G9" s="49" t="s">
        <v>4</v>
      </c>
      <c r="H9" s="62">
        <v>1.4999</v>
      </c>
      <c r="I9" s="62"/>
      <c r="J9" s="49">
        <v>49</v>
      </c>
      <c r="K9" s="61">
        <f>IF(F9="","",C9*0.04)</f>
        <v>40000</v>
      </c>
      <c r="L9" s="61"/>
      <c r="M9" s="6">
        <f>IF(J9="","",(K9/J9)/1000)</f>
        <v>0.81632653061224492</v>
      </c>
      <c r="N9" s="49">
        <v>2009</v>
      </c>
      <c r="O9" s="8">
        <v>42111</v>
      </c>
      <c r="P9" s="62">
        <v>1.4950000000000001</v>
      </c>
      <c r="Q9" s="62"/>
      <c r="R9" s="63">
        <f>IF(O9="","",(IF(G9="売",H9-P9,P9-H9))*M9*10000000)</f>
        <v>-39999.999999999221</v>
      </c>
      <c r="S9" s="63"/>
      <c r="T9" s="64">
        <f>IF(O9="","",IF(R9&lt;0,J9*(-1),IF(G9="買",(P9-H9)*10000,(H9-P9)*10000)))</f>
        <v>-49</v>
      </c>
      <c r="U9" s="64"/>
    </row>
    <row r="10" spans="2:21" x14ac:dyDescent="0.15">
      <c r="B10" s="49">
        <v>2</v>
      </c>
      <c r="C10" s="61">
        <f t="shared" ref="C10:C73" si="0">IF(R9="","",C9+R9)</f>
        <v>960000.00000000081</v>
      </c>
      <c r="D10" s="61"/>
      <c r="E10" s="49">
        <v>2010</v>
      </c>
      <c r="F10" s="8">
        <v>42376</v>
      </c>
      <c r="G10" s="49" t="s">
        <v>4</v>
      </c>
      <c r="H10" s="62">
        <v>1.4357899999999999</v>
      </c>
      <c r="I10" s="62"/>
      <c r="J10" s="49">
        <v>75</v>
      </c>
      <c r="K10" s="61">
        <f t="shared" ref="K10:K73" si="1">IF(F10="","",C10*0.04)</f>
        <v>38400.000000000036</v>
      </c>
      <c r="L10" s="61"/>
      <c r="M10" s="6">
        <f t="shared" ref="M10:M73" si="2">IF(J10="","",(K10/J10)/1000)</f>
        <v>0.51200000000000045</v>
      </c>
      <c r="N10" s="49">
        <v>2010</v>
      </c>
      <c r="O10" s="8">
        <v>42377</v>
      </c>
      <c r="P10" s="62">
        <v>1.4281999999999999</v>
      </c>
      <c r="Q10" s="62"/>
      <c r="R10" s="63">
        <f t="shared" ref="R10:R73" si="3">IF(O10="","",(IF(G10="売",H10-P10,P10-H10))*M10*10000000)</f>
        <v>-38860.799999999959</v>
      </c>
      <c r="S10" s="63"/>
      <c r="T10" s="64">
        <f t="shared" ref="T10:T73" si="4">IF(O10="","",IF(R10&lt;0,J10*(-1),IF(G10="買",(P10-H10)*10000,(H10-P10)*10000)))</f>
        <v>-75</v>
      </c>
      <c r="U10" s="64"/>
    </row>
    <row r="11" spans="2:21" x14ac:dyDescent="0.15">
      <c r="B11" s="49">
        <v>3</v>
      </c>
      <c r="C11" s="61">
        <f t="shared" si="0"/>
        <v>921139.20000000088</v>
      </c>
      <c r="D11" s="61"/>
      <c r="E11" s="49">
        <v>2010</v>
      </c>
      <c r="F11" s="8">
        <v>42432</v>
      </c>
      <c r="G11" s="49" t="s">
        <v>4</v>
      </c>
      <c r="H11" s="62">
        <v>1.35528</v>
      </c>
      <c r="I11" s="62"/>
      <c r="J11" s="49">
        <v>116</v>
      </c>
      <c r="K11" s="61">
        <f t="shared" si="1"/>
        <v>36845.568000000036</v>
      </c>
      <c r="L11" s="61"/>
      <c r="M11" s="6">
        <f t="shared" si="2"/>
        <v>0.31763420689655203</v>
      </c>
      <c r="N11" s="49">
        <v>2010</v>
      </c>
      <c r="O11" s="8">
        <v>42444</v>
      </c>
      <c r="P11" s="62">
        <v>1.36388</v>
      </c>
      <c r="Q11" s="62"/>
      <c r="R11" s="63">
        <f t="shared" si="3"/>
        <v>27316.541793103286</v>
      </c>
      <c r="S11" s="63"/>
      <c r="T11" s="64">
        <f t="shared" si="4"/>
        <v>85.999999999999403</v>
      </c>
      <c r="U11" s="64"/>
    </row>
    <row r="12" spans="2:21" x14ac:dyDescent="0.15">
      <c r="B12" s="49">
        <v>4</v>
      </c>
      <c r="C12" s="61">
        <f t="shared" si="0"/>
        <v>948455.74179310421</v>
      </c>
      <c r="D12" s="61"/>
      <c r="E12" s="49">
        <v>2010</v>
      </c>
      <c r="F12" s="8">
        <v>42457</v>
      </c>
      <c r="G12" s="49" t="s">
        <v>4</v>
      </c>
      <c r="H12" s="62">
        <v>1.3420000000000001</v>
      </c>
      <c r="I12" s="62"/>
      <c r="J12" s="49">
        <v>73</v>
      </c>
      <c r="K12" s="61">
        <f t="shared" si="1"/>
        <v>37938.22967172417</v>
      </c>
      <c r="L12" s="61"/>
      <c r="M12" s="6">
        <f t="shared" si="2"/>
        <v>0.5197017763249886</v>
      </c>
      <c r="N12" s="49">
        <v>2010</v>
      </c>
      <c r="O12" s="8">
        <v>42465</v>
      </c>
      <c r="P12" s="62">
        <v>1.3459300000000001</v>
      </c>
      <c r="Q12" s="62"/>
      <c r="R12" s="63">
        <f t="shared" si="3"/>
        <v>20424.279809571995</v>
      </c>
      <c r="S12" s="63"/>
      <c r="T12" s="64">
        <f t="shared" si="4"/>
        <v>39.299999999999891</v>
      </c>
      <c r="U12" s="64"/>
    </row>
    <row r="13" spans="2:21" x14ac:dyDescent="0.15">
      <c r="B13" s="49">
        <v>5</v>
      </c>
      <c r="C13" s="61">
        <f t="shared" si="0"/>
        <v>968880.02160267625</v>
      </c>
      <c r="D13" s="61"/>
      <c r="E13" s="49">
        <v>2010</v>
      </c>
      <c r="F13" s="8">
        <v>42502</v>
      </c>
      <c r="G13" s="49" t="s">
        <v>3</v>
      </c>
      <c r="H13" s="62">
        <v>1.2734000000000001</v>
      </c>
      <c r="I13" s="62"/>
      <c r="J13" s="49">
        <v>67</v>
      </c>
      <c r="K13" s="61">
        <f t="shared" si="1"/>
        <v>38755.20086410705</v>
      </c>
      <c r="L13" s="61"/>
      <c r="M13" s="6">
        <f t="shared" si="2"/>
        <v>0.57843583379264252</v>
      </c>
      <c r="N13" s="49">
        <v>2010</v>
      </c>
      <c r="O13" s="8">
        <v>42508</v>
      </c>
      <c r="P13" s="62">
        <v>1.2443</v>
      </c>
      <c r="Q13" s="62"/>
      <c r="R13" s="63">
        <f t="shared" si="3"/>
        <v>168324.8276336597</v>
      </c>
      <c r="S13" s="63"/>
      <c r="T13" s="64">
        <f t="shared" si="4"/>
        <v>291.00000000000125</v>
      </c>
      <c r="U13" s="64"/>
    </row>
    <row r="14" spans="2:21" x14ac:dyDescent="0.15">
      <c r="B14" s="49">
        <v>6</v>
      </c>
      <c r="C14" s="61">
        <f t="shared" si="0"/>
        <v>1137204.8492363361</v>
      </c>
      <c r="D14" s="61"/>
      <c r="E14" s="49">
        <v>2010</v>
      </c>
      <c r="F14" s="8">
        <v>42510</v>
      </c>
      <c r="G14" s="49" t="s">
        <v>4</v>
      </c>
      <c r="H14" s="62">
        <v>1.2388399999999999</v>
      </c>
      <c r="I14" s="62"/>
      <c r="J14" s="49">
        <v>93</v>
      </c>
      <c r="K14" s="61">
        <f t="shared" si="1"/>
        <v>45488.193969453445</v>
      </c>
      <c r="L14" s="61"/>
      <c r="M14" s="6">
        <f t="shared" si="2"/>
        <v>0.48912036526294023</v>
      </c>
      <c r="N14" s="49">
        <v>2010</v>
      </c>
      <c r="O14" s="8">
        <v>42515</v>
      </c>
      <c r="P14" s="62">
        <v>1.22949</v>
      </c>
      <c r="Q14" s="62"/>
      <c r="R14" s="63">
        <f t="shared" si="3"/>
        <v>-45732.754152084759</v>
      </c>
      <c r="S14" s="63"/>
      <c r="T14" s="64">
        <f t="shared" si="4"/>
        <v>-93</v>
      </c>
      <c r="U14" s="64"/>
    </row>
    <row r="15" spans="2:21" x14ac:dyDescent="0.15">
      <c r="B15" s="49">
        <v>7</v>
      </c>
      <c r="C15" s="61">
        <f t="shared" si="0"/>
        <v>1091472.0950842514</v>
      </c>
      <c r="D15" s="61"/>
      <c r="E15" s="49">
        <v>2010</v>
      </c>
      <c r="F15" s="8">
        <v>42538</v>
      </c>
      <c r="G15" s="49" t="s">
        <v>4</v>
      </c>
      <c r="H15" s="62">
        <v>1.2282999999999999</v>
      </c>
      <c r="I15" s="62"/>
      <c r="J15" s="49">
        <v>41</v>
      </c>
      <c r="K15" s="61">
        <f t="shared" si="1"/>
        <v>43658.883803370052</v>
      </c>
      <c r="L15" s="61"/>
      <c r="M15" s="6">
        <f t="shared" si="2"/>
        <v>1.0648508244724404</v>
      </c>
      <c r="N15" s="49">
        <v>2010</v>
      </c>
      <c r="O15" s="8">
        <v>42542</v>
      </c>
      <c r="P15" s="62">
        <v>1.2351099999999999</v>
      </c>
      <c r="Q15" s="62"/>
      <c r="R15" s="63">
        <f t="shared" si="3"/>
        <v>72516.341146573002</v>
      </c>
      <c r="S15" s="63"/>
      <c r="T15" s="64">
        <f t="shared" si="4"/>
        <v>68.099999999999824</v>
      </c>
      <c r="U15" s="64"/>
    </row>
    <row r="16" spans="2:21" x14ac:dyDescent="0.15">
      <c r="B16" s="49">
        <v>8</v>
      </c>
      <c r="C16" s="61">
        <f t="shared" si="0"/>
        <v>1163988.4362308243</v>
      </c>
      <c r="D16" s="61"/>
      <c r="E16" s="49">
        <v>2010</v>
      </c>
      <c r="F16" s="8">
        <v>42581</v>
      </c>
      <c r="G16" s="49" t="s">
        <v>4</v>
      </c>
      <c r="H16" s="62">
        <v>1.3052900000000001</v>
      </c>
      <c r="I16" s="62"/>
      <c r="J16" s="49">
        <v>73</v>
      </c>
      <c r="K16" s="61">
        <f t="shared" si="1"/>
        <v>46559.537449232972</v>
      </c>
      <c r="L16" s="61"/>
      <c r="M16" s="6">
        <f t="shared" si="2"/>
        <v>0.63780188286620509</v>
      </c>
      <c r="N16" s="49">
        <v>2010</v>
      </c>
      <c r="O16" s="8">
        <v>42592</v>
      </c>
      <c r="P16" s="62">
        <v>1.3142199999999999</v>
      </c>
      <c r="Q16" s="62"/>
      <c r="R16" s="63">
        <f t="shared" si="3"/>
        <v>56955.708139951363</v>
      </c>
      <c r="S16" s="63"/>
      <c r="T16" s="64">
        <f t="shared" si="4"/>
        <v>89.299999999998818</v>
      </c>
      <c r="U16" s="64"/>
    </row>
    <row r="17" spans="2:21" x14ac:dyDescent="0.15">
      <c r="B17" s="49">
        <v>9</v>
      </c>
      <c r="C17" s="61">
        <f t="shared" si="0"/>
        <v>1220944.1443707757</v>
      </c>
      <c r="D17" s="61"/>
      <c r="E17" s="49">
        <v>2010</v>
      </c>
      <c r="F17" s="8">
        <v>42601</v>
      </c>
      <c r="G17" s="49" t="s">
        <v>3</v>
      </c>
      <c r="H17" s="62">
        <v>1.2824800000000001</v>
      </c>
      <c r="I17" s="62"/>
      <c r="J17" s="49">
        <v>76</v>
      </c>
      <c r="K17" s="61">
        <f t="shared" si="1"/>
        <v>48837.76577483103</v>
      </c>
      <c r="L17" s="61"/>
      <c r="M17" s="6">
        <f t="shared" si="2"/>
        <v>0.64260218124777668</v>
      </c>
      <c r="N17" s="49">
        <v>2010</v>
      </c>
      <c r="O17" s="8">
        <v>42608</v>
      </c>
      <c r="P17" s="62">
        <v>1.2729999999999999</v>
      </c>
      <c r="Q17" s="62"/>
      <c r="R17" s="63">
        <f t="shared" si="3"/>
        <v>60918.686782290228</v>
      </c>
      <c r="S17" s="63"/>
      <c r="T17" s="64">
        <f t="shared" si="4"/>
        <v>94.800000000001546</v>
      </c>
      <c r="U17" s="64"/>
    </row>
    <row r="18" spans="2:21" x14ac:dyDescent="0.15">
      <c r="B18" s="49">
        <v>10</v>
      </c>
      <c r="C18" s="61">
        <f t="shared" si="0"/>
        <v>1281862.8311530659</v>
      </c>
      <c r="D18" s="61"/>
      <c r="E18" s="49">
        <v>2010</v>
      </c>
      <c r="F18" s="8">
        <v>42623</v>
      </c>
      <c r="G18" s="49" t="s">
        <v>4</v>
      </c>
      <c r="H18" s="62">
        <v>1.2743</v>
      </c>
      <c r="I18" s="62"/>
      <c r="J18" s="49">
        <v>57</v>
      </c>
      <c r="K18" s="61">
        <f t="shared" si="1"/>
        <v>51274.513246122639</v>
      </c>
      <c r="L18" s="61"/>
      <c r="M18" s="6">
        <f t="shared" si="2"/>
        <v>0.8995528639670638</v>
      </c>
      <c r="N18" s="49">
        <v>2010</v>
      </c>
      <c r="O18" s="8">
        <v>42661</v>
      </c>
      <c r="P18" s="62">
        <v>1.3920399999999999</v>
      </c>
      <c r="Q18" s="62"/>
      <c r="R18" s="63">
        <f t="shared" si="3"/>
        <v>1059133.5420348204</v>
      </c>
      <c r="S18" s="63"/>
      <c r="T18" s="64">
        <f t="shared" si="4"/>
        <v>1177.3999999999996</v>
      </c>
      <c r="U18" s="64"/>
    </row>
    <row r="19" spans="2:21" x14ac:dyDescent="0.15">
      <c r="B19" s="49">
        <v>11</v>
      </c>
      <c r="C19" s="61">
        <f t="shared" si="0"/>
        <v>2340996.3731878866</v>
      </c>
      <c r="D19" s="61"/>
      <c r="E19" s="49">
        <v>2010</v>
      </c>
      <c r="F19" s="8">
        <v>1029</v>
      </c>
      <c r="G19" s="49" t="s">
        <v>4</v>
      </c>
      <c r="H19" s="62">
        <v>1.3865700000000001</v>
      </c>
      <c r="I19" s="62"/>
      <c r="J19" s="49">
        <v>59</v>
      </c>
      <c r="K19" s="61">
        <f t="shared" si="1"/>
        <v>93639.854927515466</v>
      </c>
      <c r="L19" s="61"/>
      <c r="M19" s="6">
        <f t="shared" si="2"/>
        <v>1.5871161852121265</v>
      </c>
      <c r="N19" s="49">
        <v>2010</v>
      </c>
      <c r="O19" s="8">
        <v>42679</v>
      </c>
      <c r="P19" s="62">
        <v>1.4103600000000001</v>
      </c>
      <c r="Q19" s="62"/>
      <c r="R19" s="63">
        <f t="shared" si="3"/>
        <v>377574.94046196452</v>
      </c>
      <c r="S19" s="63"/>
      <c r="T19" s="64">
        <f t="shared" si="4"/>
        <v>237.89999999999978</v>
      </c>
      <c r="U19" s="64"/>
    </row>
    <row r="20" spans="2:21" x14ac:dyDescent="0.15">
      <c r="B20" s="49">
        <v>12</v>
      </c>
      <c r="C20" s="61">
        <f t="shared" si="0"/>
        <v>2718571.3136498509</v>
      </c>
      <c r="D20" s="61"/>
      <c r="E20" s="49">
        <v>2010</v>
      </c>
      <c r="F20" s="8">
        <v>42686</v>
      </c>
      <c r="G20" s="49" t="s">
        <v>3</v>
      </c>
      <c r="H20" s="62">
        <v>1.3683000000000001</v>
      </c>
      <c r="I20" s="62"/>
      <c r="J20" s="49">
        <v>92</v>
      </c>
      <c r="K20" s="61">
        <f t="shared" si="1"/>
        <v>108742.85254599404</v>
      </c>
      <c r="L20" s="61"/>
      <c r="M20" s="6">
        <f t="shared" si="2"/>
        <v>1.1819875276738483</v>
      </c>
      <c r="N20" s="49">
        <v>2010</v>
      </c>
      <c r="O20" s="8">
        <v>42692</v>
      </c>
      <c r="P20" s="62">
        <v>1.3640000000000001</v>
      </c>
      <c r="Q20" s="62"/>
      <c r="R20" s="63">
        <f t="shared" si="3"/>
        <v>50825.463689975128</v>
      </c>
      <c r="S20" s="63"/>
      <c r="T20" s="64">
        <f t="shared" si="4"/>
        <v>42.999999999999702</v>
      </c>
      <c r="U20" s="64"/>
    </row>
    <row r="21" spans="2:21" x14ac:dyDescent="0.15">
      <c r="B21" s="49">
        <v>13</v>
      </c>
      <c r="C21" s="61">
        <f t="shared" si="0"/>
        <v>2769396.7773398259</v>
      </c>
      <c r="D21" s="61"/>
      <c r="E21" s="49">
        <v>2010</v>
      </c>
      <c r="F21" s="8">
        <v>42706</v>
      </c>
      <c r="G21" s="49" t="s">
        <v>4</v>
      </c>
      <c r="H21" s="62">
        <v>1.31995</v>
      </c>
      <c r="I21" s="62"/>
      <c r="J21" s="49">
        <v>140</v>
      </c>
      <c r="K21" s="61">
        <f t="shared" si="1"/>
        <v>110775.87109359304</v>
      </c>
      <c r="L21" s="61"/>
      <c r="M21" s="6">
        <f t="shared" si="2"/>
        <v>0.79125622209709323</v>
      </c>
      <c r="N21" s="49">
        <v>2010</v>
      </c>
      <c r="O21" s="8">
        <v>42727</v>
      </c>
      <c r="P21" s="62">
        <v>1.30552</v>
      </c>
      <c r="Q21" s="62"/>
      <c r="R21" s="63">
        <f t="shared" si="3"/>
        <v>-114178.2728486101</v>
      </c>
      <c r="S21" s="63"/>
      <c r="T21" s="64">
        <f t="shared" si="4"/>
        <v>-140</v>
      </c>
      <c r="U21" s="64"/>
    </row>
    <row r="22" spans="2:21" x14ac:dyDescent="0.15">
      <c r="B22" s="49">
        <v>14</v>
      </c>
      <c r="C22" s="61">
        <f t="shared" si="0"/>
        <v>2655218.5044912156</v>
      </c>
      <c r="D22" s="61"/>
      <c r="E22" s="49">
        <v>2010</v>
      </c>
      <c r="F22" s="8">
        <v>42727</v>
      </c>
      <c r="G22" s="49" t="s">
        <v>4</v>
      </c>
      <c r="H22" s="62">
        <v>1.3130900000000001</v>
      </c>
      <c r="I22" s="62"/>
      <c r="J22" s="49">
        <v>46</v>
      </c>
      <c r="K22" s="61">
        <f t="shared" si="1"/>
        <v>106208.74017964862</v>
      </c>
      <c r="L22" s="61"/>
      <c r="M22" s="6">
        <f t="shared" si="2"/>
        <v>2.3088856560793181</v>
      </c>
      <c r="N22" s="49">
        <v>2010</v>
      </c>
      <c r="O22" s="8">
        <v>42732</v>
      </c>
      <c r="P22" s="62">
        <v>1.3086</v>
      </c>
      <c r="Q22" s="62"/>
      <c r="R22" s="63">
        <f t="shared" si="3"/>
        <v>-103668.96595796381</v>
      </c>
      <c r="S22" s="63"/>
      <c r="T22" s="64">
        <f t="shared" si="4"/>
        <v>-46</v>
      </c>
      <c r="U22" s="64"/>
    </row>
    <row r="23" spans="2:21" x14ac:dyDescent="0.15">
      <c r="B23" s="49">
        <v>15</v>
      </c>
      <c r="C23" s="61">
        <f t="shared" si="0"/>
        <v>2551549.5385332517</v>
      </c>
      <c r="D23" s="61"/>
      <c r="E23" s="49">
        <v>2011</v>
      </c>
      <c r="F23" s="8">
        <v>42390</v>
      </c>
      <c r="G23" s="49" t="s">
        <v>4</v>
      </c>
      <c r="H23" s="62">
        <v>1.35318</v>
      </c>
      <c r="I23" s="62"/>
      <c r="J23" s="49">
        <v>67</v>
      </c>
      <c r="K23" s="61">
        <f t="shared" si="1"/>
        <v>102061.98154133007</v>
      </c>
      <c r="L23" s="61"/>
      <c r="M23" s="6">
        <f t="shared" si="2"/>
        <v>1.5233131573332845</v>
      </c>
      <c r="N23" s="49">
        <v>2011</v>
      </c>
      <c r="O23" s="8">
        <v>42404</v>
      </c>
      <c r="P23" s="62">
        <v>1.35669</v>
      </c>
      <c r="Q23" s="62"/>
      <c r="R23" s="63">
        <f t="shared" si="3"/>
        <v>53468.291822396801</v>
      </c>
      <c r="S23" s="63"/>
      <c r="T23" s="64">
        <f t="shared" si="4"/>
        <v>35.099999999999021</v>
      </c>
      <c r="U23" s="64"/>
    </row>
    <row r="24" spans="2:21" x14ac:dyDescent="0.15">
      <c r="B24" s="49">
        <v>16</v>
      </c>
      <c r="C24" s="61">
        <f t="shared" si="0"/>
        <v>2605017.8303556484</v>
      </c>
      <c r="D24" s="61"/>
      <c r="E24" s="49">
        <v>2011</v>
      </c>
      <c r="F24" s="8">
        <v>42410</v>
      </c>
      <c r="G24" s="49" t="s">
        <v>3</v>
      </c>
      <c r="H24" s="62">
        <v>1.3589100000000001</v>
      </c>
      <c r="I24" s="62"/>
      <c r="J24" s="49">
        <v>48</v>
      </c>
      <c r="K24" s="61">
        <f t="shared" si="1"/>
        <v>104200.71321422594</v>
      </c>
      <c r="L24" s="61"/>
      <c r="M24" s="6">
        <f t="shared" si="2"/>
        <v>2.1708481919630405</v>
      </c>
      <c r="N24" s="49">
        <v>2011</v>
      </c>
      <c r="O24" s="8">
        <v>42415</v>
      </c>
      <c r="P24" s="62">
        <v>1.3498399999999999</v>
      </c>
      <c r="Q24" s="62"/>
      <c r="R24" s="63">
        <f t="shared" si="3"/>
        <v>196895.93101105068</v>
      </c>
      <c r="S24" s="63"/>
      <c r="T24" s="64">
        <f t="shared" si="4"/>
        <v>90.700000000001339</v>
      </c>
      <c r="U24" s="64"/>
    </row>
    <row r="25" spans="2:21" x14ac:dyDescent="0.15">
      <c r="B25" s="49">
        <v>17</v>
      </c>
      <c r="C25" s="61">
        <f t="shared" si="0"/>
        <v>2801913.7613666989</v>
      </c>
      <c r="D25" s="61"/>
      <c r="E25" s="49">
        <v>2011</v>
      </c>
      <c r="F25" s="8">
        <v>42416</v>
      </c>
      <c r="G25" s="49" t="s">
        <v>4</v>
      </c>
      <c r="H25" s="62">
        <v>1.3520000000000001</v>
      </c>
      <c r="I25" s="62"/>
      <c r="J25" s="49">
        <v>58</v>
      </c>
      <c r="K25" s="61">
        <f t="shared" si="1"/>
        <v>112076.55045466796</v>
      </c>
      <c r="L25" s="61"/>
      <c r="M25" s="6">
        <f t="shared" si="2"/>
        <v>1.9323543181839302</v>
      </c>
      <c r="N25" s="49">
        <v>2011</v>
      </c>
      <c r="O25" s="8">
        <v>42439</v>
      </c>
      <c r="P25" s="62">
        <v>1.3831100000000001</v>
      </c>
      <c r="Q25" s="62"/>
      <c r="R25" s="63">
        <f t="shared" si="3"/>
        <v>601155.42838702013</v>
      </c>
      <c r="S25" s="63"/>
      <c r="T25" s="64">
        <f t="shared" si="4"/>
        <v>311.09999999999968</v>
      </c>
      <c r="U25" s="64"/>
    </row>
    <row r="26" spans="2:21" x14ac:dyDescent="0.15">
      <c r="B26" s="49">
        <v>18</v>
      </c>
      <c r="C26" s="61">
        <f t="shared" si="0"/>
        <v>3403069.1897537191</v>
      </c>
      <c r="D26" s="61"/>
      <c r="E26" s="49">
        <v>2011</v>
      </c>
      <c r="F26" s="8">
        <v>42459</v>
      </c>
      <c r="G26" s="49" t="s">
        <v>4</v>
      </c>
      <c r="H26" s="62">
        <v>1.4105300000000001</v>
      </c>
      <c r="I26" s="62"/>
      <c r="J26" s="49">
        <v>55</v>
      </c>
      <c r="K26" s="61">
        <f t="shared" si="1"/>
        <v>136122.76759014878</v>
      </c>
      <c r="L26" s="61"/>
      <c r="M26" s="6">
        <f t="shared" si="2"/>
        <v>2.4749594107299777</v>
      </c>
      <c r="N26" s="49">
        <v>2011</v>
      </c>
      <c r="O26" s="8">
        <v>42474</v>
      </c>
      <c r="P26" s="62">
        <v>1.4372100000000001</v>
      </c>
      <c r="Q26" s="62"/>
      <c r="R26" s="63">
        <f t="shared" si="3"/>
        <v>660319.17078275897</v>
      </c>
      <c r="S26" s="63"/>
      <c r="T26" s="64">
        <f t="shared" si="4"/>
        <v>266.80000000000035</v>
      </c>
      <c r="U26" s="64"/>
    </row>
    <row r="27" spans="2:21" x14ac:dyDescent="0.15">
      <c r="B27" s="49">
        <v>19</v>
      </c>
      <c r="C27" s="61">
        <f t="shared" si="0"/>
        <v>4063388.360536478</v>
      </c>
      <c r="D27" s="61"/>
      <c r="E27" s="49">
        <v>2011</v>
      </c>
      <c r="F27" s="8">
        <v>42559</v>
      </c>
      <c r="G27" s="49" t="s">
        <v>3</v>
      </c>
      <c r="H27" s="62">
        <v>1.4202399999999999</v>
      </c>
      <c r="I27" s="62"/>
      <c r="J27" s="49">
        <v>147</v>
      </c>
      <c r="K27" s="61">
        <f t="shared" si="1"/>
        <v>162535.53442145913</v>
      </c>
      <c r="L27" s="61"/>
      <c r="M27" s="6">
        <f t="shared" si="2"/>
        <v>1.1056839076289737</v>
      </c>
      <c r="N27" s="49">
        <v>2011</v>
      </c>
      <c r="O27" s="8">
        <v>42572</v>
      </c>
      <c r="P27" s="62">
        <v>1.4344399999999999</v>
      </c>
      <c r="Q27" s="62"/>
      <c r="R27" s="63">
        <f t="shared" si="3"/>
        <v>-157007.11488331415</v>
      </c>
      <c r="S27" s="63"/>
      <c r="T27" s="64">
        <f t="shared" si="4"/>
        <v>-147</v>
      </c>
      <c r="U27" s="64"/>
    </row>
    <row r="28" spans="2:21" x14ac:dyDescent="0.15">
      <c r="B28" s="49">
        <v>20</v>
      </c>
      <c r="C28" s="61">
        <f t="shared" si="0"/>
        <v>3906381.2456531636</v>
      </c>
      <c r="D28" s="61"/>
      <c r="E28" s="50">
        <v>2011</v>
      </c>
      <c r="F28" s="8">
        <v>42613</v>
      </c>
      <c r="G28" s="49" t="s">
        <v>3</v>
      </c>
      <c r="H28" s="62">
        <v>1.4417599999999999</v>
      </c>
      <c r="I28" s="62"/>
      <c r="J28" s="49">
        <v>50</v>
      </c>
      <c r="K28" s="61">
        <f t="shared" si="1"/>
        <v>156255.24982612656</v>
      </c>
      <c r="L28" s="61"/>
      <c r="M28" s="6">
        <f t="shared" si="2"/>
        <v>3.125104996522531</v>
      </c>
      <c r="N28" s="49">
        <v>2011</v>
      </c>
      <c r="O28" s="8">
        <v>42641</v>
      </c>
      <c r="P28" s="62">
        <v>1.3677600000000001</v>
      </c>
      <c r="Q28" s="62"/>
      <c r="R28" s="63">
        <f t="shared" si="3"/>
        <v>2312577.6974266684</v>
      </c>
      <c r="S28" s="63"/>
      <c r="T28" s="64">
        <f t="shared" si="4"/>
        <v>739.99999999999841</v>
      </c>
      <c r="U28" s="64"/>
    </row>
    <row r="29" spans="2:21" x14ac:dyDescent="0.15">
      <c r="B29" s="49">
        <v>21</v>
      </c>
      <c r="C29" s="61">
        <f t="shared" si="0"/>
        <v>6218958.943079832</v>
      </c>
      <c r="D29" s="61"/>
      <c r="E29" s="49">
        <v>2011</v>
      </c>
      <c r="F29" s="8">
        <v>42698</v>
      </c>
      <c r="G29" s="49" t="s">
        <v>3</v>
      </c>
      <c r="H29" s="62">
        <v>1.33535</v>
      </c>
      <c r="I29" s="62"/>
      <c r="J29" s="49">
        <v>57</v>
      </c>
      <c r="K29" s="61">
        <f t="shared" si="1"/>
        <v>248758.35772319327</v>
      </c>
      <c r="L29" s="61"/>
      <c r="M29" s="6">
        <f t="shared" si="2"/>
        <v>4.3641817144419877</v>
      </c>
      <c r="N29" s="49">
        <v>2011</v>
      </c>
      <c r="O29" s="8">
        <v>42703</v>
      </c>
      <c r="P29" s="62">
        <v>1.3410599999999999</v>
      </c>
      <c r="Q29" s="62"/>
      <c r="R29" s="63">
        <f t="shared" si="3"/>
        <v>-249194.77589463233</v>
      </c>
      <c r="S29" s="63"/>
      <c r="T29" s="64">
        <f t="shared" si="4"/>
        <v>-57</v>
      </c>
      <c r="U29" s="64"/>
    </row>
    <row r="30" spans="2:21" x14ac:dyDescent="0.15">
      <c r="B30" s="49">
        <v>22</v>
      </c>
      <c r="C30" s="61">
        <f t="shared" si="0"/>
        <v>5969764.1671851994</v>
      </c>
      <c r="D30" s="61"/>
      <c r="E30" s="49">
        <v>2011</v>
      </c>
      <c r="F30" s="8">
        <v>42720</v>
      </c>
      <c r="G30" s="49" t="s">
        <v>3</v>
      </c>
      <c r="H30" s="62">
        <v>1.3019400000000001</v>
      </c>
      <c r="I30" s="62"/>
      <c r="J30" s="49">
        <v>64</v>
      </c>
      <c r="K30" s="61">
        <f t="shared" si="1"/>
        <v>238790.56668740799</v>
      </c>
      <c r="L30" s="61"/>
      <c r="M30" s="6">
        <f t="shared" si="2"/>
        <v>3.7311026044907498</v>
      </c>
      <c r="N30" s="49">
        <v>2011</v>
      </c>
      <c r="O30" s="8">
        <v>42724</v>
      </c>
      <c r="P30" s="62">
        <v>1.3083400000000001</v>
      </c>
      <c r="Q30" s="62"/>
      <c r="R30" s="63">
        <f t="shared" si="3"/>
        <v>-238790.56668740656</v>
      </c>
      <c r="S30" s="63"/>
      <c r="T30" s="64">
        <f t="shared" si="4"/>
        <v>-64</v>
      </c>
      <c r="U30" s="64"/>
    </row>
    <row r="31" spans="2:21" x14ac:dyDescent="0.15">
      <c r="B31" s="49">
        <v>23</v>
      </c>
      <c r="C31" s="61">
        <f t="shared" si="0"/>
        <v>5730973.6004977925</v>
      </c>
      <c r="D31" s="61"/>
      <c r="E31" s="49">
        <v>2012</v>
      </c>
      <c r="F31" s="8">
        <v>42387</v>
      </c>
      <c r="G31" s="49" t="s">
        <v>4</v>
      </c>
      <c r="H31" s="62">
        <v>1.27451</v>
      </c>
      <c r="I31" s="62"/>
      <c r="J31" s="49">
        <v>28</v>
      </c>
      <c r="K31" s="61">
        <f t="shared" si="1"/>
        <v>229238.94401991169</v>
      </c>
      <c r="L31" s="61"/>
      <c r="M31" s="6">
        <f t="shared" si="2"/>
        <v>8.1871051435682745</v>
      </c>
      <c r="N31" s="49">
        <v>2012</v>
      </c>
      <c r="O31" s="8">
        <v>42399</v>
      </c>
      <c r="P31" s="62">
        <v>1.3076000000000001</v>
      </c>
      <c r="Q31" s="62"/>
      <c r="R31" s="63">
        <f t="shared" si="3"/>
        <v>2709113.0920067476</v>
      </c>
      <c r="S31" s="63"/>
      <c r="T31" s="64">
        <f t="shared" si="4"/>
        <v>330.90000000000066</v>
      </c>
      <c r="U31" s="64"/>
    </row>
    <row r="32" spans="2:21" x14ac:dyDescent="0.15">
      <c r="B32" s="49">
        <v>24</v>
      </c>
      <c r="C32" s="61">
        <f t="shared" si="0"/>
        <v>8440086.6925045401</v>
      </c>
      <c r="D32" s="61"/>
      <c r="E32" s="49">
        <v>2012</v>
      </c>
      <c r="F32" s="8">
        <v>42470</v>
      </c>
      <c r="G32" s="49" t="s">
        <v>4</v>
      </c>
      <c r="H32" s="62">
        <v>1.30759</v>
      </c>
      <c r="I32" s="62"/>
      <c r="J32" s="49">
        <v>28</v>
      </c>
      <c r="K32" s="61">
        <f t="shared" si="1"/>
        <v>337603.46770018159</v>
      </c>
      <c r="L32" s="61"/>
      <c r="M32" s="6">
        <f t="shared" si="2"/>
        <v>12.057266703577914</v>
      </c>
      <c r="N32" s="49">
        <v>2012</v>
      </c>
      <c r="O32" s="8">
        <v>42476</v>
      </c>
      <c r="P32" s="62">
        <v>1.3047599999999999</v>
      </c>
      <c r="Q32" s="62"/>
      <c r="R32" s="63">
        <f t="shared" si="3"/>
        <v>-341220.64771126828</v>
      </c>
      <c r="S32" s="63"/>
      <c r="T32" s="64">
        <f t="shared" si="4"/>
        <v>-28</v>
      </c>
      <c r="U32" s="64"/>
    </row>
    <row r="33" spans="2:21" x14ac:dyDescent="0.15">
      <c r="B33" s="49">
        <v>25</v>
      </c>
      <c r="C33" s="61">
        <f t="shared" si="0"/>
        <v>8098866.0447932715</v>
      </c>
      <c r="D33" s="61"/>
      <c r="E33" s="49">
        <v>2012</v>
      </c>
      <c r="F33" s="8">
        <v>42528</v>
      </c>
      <c r="G33" s="49" t="s">
        <v>4</v>
      </c>
      <c r="H33" s="62">
        <v>1.25179</v>
      </c>
      <c r="I33" s="62"/>
      <c r="J33" s="49">
        <v>77</v>
      </c>
      <c r="K33" s="61">
        <f t="shared" si="1"/>
        <v>323954.64179173089</v>
      </c>
      <c r="L33" s="61"/>
      <c r="M33" s="6">
        <f t="shared" si="2"/>
        <v>4.2072031401523491</v>
      </c>
      <c r="N33" s="49">
        <v>2012</v>
      </c>
      <c r="O33" s="8">
        <v>42529</v>
      </c>
      <c r="P33" s="62">
        <v>1.24404</v>
      </c>
      <c r="Q33" s="62"/>
      <c r="R33" s="63">
        <f t="shared" si="3"/>
        <v>-326058.24336180382</v>
      </c>
      <c r="S33" s="63"/>
      <c r="T33" s="64">
        <f t="shared" si="4"/>
        <v>-77</v>
      </c>
      <c r="U33" s="64"/>
    </row>
    <row r="34" spans="2:21" x14ac:dyDescent="0.15">
      <c r="B34" s="49">
        <v>26</v>
      </c>
      <c r="C34" s="61">
        <f t="shared" si="0"/>
        <v>7772807.8014314678</v>
      </c>
      <c r="D34" s="61"/>
      <c r="E34" s="49">
        <v>2012</v>
      </c>
      <c r="F34" s="8">
        <v>42547</v>
      </c>
      <c r="G34" s="49" t="s">
        <v>3</v>
      </c>
      <c r="H34" s="62">
        <v>1.24807</v>
      </c>
      <c r="I34" s="62"/>
      <c r="J34" s="49">
        <v>48</v>
      </c>
      <c r="K34" s="61">
        <f t="shared" si="1"/>
        <v>310912.31205725874</v>
      </c>
      <c r="L34" s="61"/>
      <c r="M34" s="6">
        <f t="shared" si="2"/>
        <v>6.4773398345262239</v>
      </c>
      <c r="N34" s="49">
        <v>2012</v>
      </c>
      <c r="O34" s="8">
        <v>42550</v>
      </c>
      <c r="P34" s="62">
        <v>1.25295</v>
      </c>
      <c r="Q34" s="62"/>
      <c r="R34" s="63">
        <f t="shared" si="3"/>
        <v>-316094.18392487947</v>
      </c>
      <c r="S34" s="63"/>
      <c r="T34" s="64">
        <f t="shared" si="4"/>
        <v>-48</v>
      </c>
      <c r="U34" s="64"/>
    </row>
    <row r="35" spans="2:21" x14ac:dyDescent="0.15">
      <c r="B35" s="49">
        <v>27</v>
      </c>
      <c r="C35" s="61">
        <f t="shared" si="0"/>
        <v>7456713.6175065879</v>
      </c>
      <c r="D35" s="61"/>
      <c r="E35" s="49">
        <v>2012</v>
      </c>
      <c r="F35" s="8">
        <v>42555</v>
      </c>
      <c r="G35" s="49" t="s">
        <v>3</v>
      </c>
      <c r="H35" s="62">
        <v>1.26004</v>
      </c>
      <c r="I35" s="62"/>
      <c r="J35" s="49">
        <v>25</v>
      </c>
      <c r="K35" s="61">
        <f t="shared" si="1"/>
        <v>298268.54470026353</v>
      </c>
      <c r="L35" s="61"/>
      <c r="M35" s="6">
        <f t="shared" si="2"/>
        <v>11.930741788010542</v>
      </c>
      <c r="N35" s="49">
        <v>2012</v>
      </c>
      <c r="O35" s="8">
        <v>42562</v>
      </c>
      <c r="P35" s="62">
        <v>1.2296499999999999</v>
      </c>
      <c r="Q35" s="62"/>
      <c r="R35" s="63">
        <f t="shared" si="3"/>
        <v>3625752.4293764206</v>
      </c>
      <c r="S35" s="63"/>
      <c r="T35" s="64">
        <f t="shared" si="4"/>
        <v>303.9000000000014</v>
      </c>
      <c r="U35" s="64"/>
    </row>
    <row r="36" spans="2:21" x14ac:dyDescent="0.15">
      <c r="B36" s="49">
        <v>28</v>
      </c>
      <c r="C36" s="61">
        <f t="shared" si="0"/>
        <v>11082466.046883009</v>
      </c>
      <c r="D36" s="61"/>
      <c r="E36" s="49">
        <v>2012</v>
      </c>
      <c r="F36" s="8">
        <v>42630</v>
      </c>
      <c r="G36" s="49" t="s">
        <v>3</v>
      </c>
      <c r="H36" s="62">
        <v>1.3170599999999999</v>
      </c>
      <c r="I36" s="62"/>
      <c r="J36" s="49">
        <v>57</v>
      </c>
      <c r="K36" s="61">
        <f t="shared" si="1"/>
        <v>443298.64187532041</v>
      </c>
      <c r="L36" s="61"/>
      <c r="M36" s="6">
        <f t="shared" si="2"/>
        <v>7.7771691557073757</v>
      </c>
      <c r="N36" s="49">
        <v>2012</v>
      </c>
      <c r="O36" s="8">
        <v>42647</v>
      </c>
      <c r="P36" s="62">
        <v>1.2971900000000001</v>
      </c>
      <c r="Q36" s="62"/>
      <c r="R36" s="63">
        <f t="shared" si="3"/>
        <v>1545323.5112390425</v>
      </c>
      <c r="S36" s="63"/>
      <c r="T36" s="64">
        <f t="shared" si="4"/>
        <v>198.69999999999831</v>
      </c>
      <c r="U36" s="64"/>
    </row>
    <row r="37" spans="2:21" x14ac:dyDescent="0.15">
      <c r="B37" s="49">
        <v>29</v>
      </c>
      <c r="C37" s="61">
        <f t="shared" si="0"/>
        <v>12627789.558122052</v>
      </c>
      <c r="D37" s="61"/>
      <c r="E37" s="49">
        <v>2012</v>
      </c>
      <c r="F37" s="8">
        <v>42668</v>
      </c>
      <c r="G37" s="49" t="s">
        <v>3</v>
      </c>
      <c r="H37" s="62">
        <v>1.2987899999999999</v>
      </c>
      <c r="I37" s="62"/>
      <c r="J37" s="49">
        <v>34</v>
      </c>
      <c r="K37" s="61">
        <f t="shared" si="1"/>
        <v>505111.5823248821</v>
      </c>
      <c r="L37" s="61"/>
      <c r="M37" s="6">
        <f t="shared" si="2"/>
        <v>14.856223009555356</v>
      </c>
      <c r="N37" s="49">
        <v>2012</v>
      </c>
      <c r="O37" s="8">
        <v>42674</v>
      </c>
      <c r="P37" s="62">
        <v>1.3022199999999999</v>
      </c>
      <c r="Q37" s="62"/>
      <c r="R37" s="63">
        <f t="shared" si="3"/>
        <v>-509568.44922775525</v>
      </c>
      <c r="S37" s="63"/>
      <c r="T37" s="64">
        <f t="shared" si="4"/>
        <v>-34</v>
      </c>
      <c r="U37" s="64"/>
    </row>
    <row r="38" spans="2:21" x14ac:dyDescent="0.15">
      <c r="B38" s="49">
        <v>30</v>
      </c>
      <c r="C38" s="61">
        <f t="shared" si="0"/>
        <v>12118221.108894296</v>
      </c>
      <c r="D38" s="61"/>
      <c r="E38" s="49">
        <v>2012</v>
      </c>
      <c r="F38" s="8">
        <v>42691</v>
      </c>
      <c r="G38" s="49" t="s">
        <v>4</v>
      </c>
      <c r="H38" s="62">
        <v>1.27329</v>
      </c>
      <c r="I38" s="62"/>
      <c r="J38" s="49">
        <v>46</v>
      </c>
      <c r="K38" s="61">
        <f t="shared" si="1"/>
        <v>484728.84435577184</v>
      </c>
      <c r="L38" s="61"/>
      <c r="M38" s="6">
        <f t="shared" si="2"/>
        <v>10.537583572951561</v>
      </c>
      <c r="N38" s="49">
        <v>2012</v>
      </c>
      <c r="O38" s="8">
        <v>42711</v>
      </c>
      <c r="P38" s="62">
        <v>1.29813</v>
      </c>
      <c r="Q38" s="62"/>
      <c r="R38" s="63">
        <f t="shared" si="3"/>
        <v>2617535.7595211649</v>
      </c>
      <c r="S38" s="63"/>
      <c r="T38" s="64">
        <f t="shared" si="4"/>
        <v>248.39999999999972</v>
      </c>
      <c r="U38" s="64"/>
    </row>
    <row r="39" spans="2:21" x14ac:dyDescent="0.15">
      <c r="B39" s="49">
        <v>31</v>
      </c>
      <c r="C39" s="61">
        <f t="shared" si="0"/>
        <v>14735756.86841546</v>
      </c>
      <c r="D39" s="61"/>
      <c r="E39" s="49">
        <v>2012</v>
      </c>
      <c r="F39" s="8">
        <v>42723</v>
      </c>
      <c r="G39" s="49" t="s">
        <v>3</v>
      </c>
      <c r="H39" s="62">
        <v>1.3269200000000001</v>
      </c>
      <c r="I39" s="62"/>
      <c r="J39" s="49">
        <v>38</v>
      </c>
      <c r="K39" s="61">
        <f t="shared" si="1"/>
        <v>589430.27473661839</v>
      </c>
      <c r="L39" s="61"/>
      <c r="M39" s="6">
        <f t="shared" si="2"/>
        <v>15.511323019384694</v>
      </c>
      <c r="N39" s="49">
        <v>2013</v>
      </c>
      <c r="O39" s="8">
        <v>42377</v>
      </c>
      <c r="P39" s="62">
        <v>1.31172</v>
      </c>
      <c r="Q39" s="62"/>
      <c r="R39" s="63">
        <f t="shared" si="3"/>
        <v>2357721.0989464894</v>
      </c>
      <c r="S39" s="63"/>
      <c r="T39" s="64">
        <f t="shared" si="4"/>
        <v>152.00000000000102</v>
      </c>
      <c r="U39" s="64"/>
    </row>
    <row r="40" spans="2:21" x14ac:dyDescent="0.15">
      <c r="B40" s="49">
        <v>32</v>
      </c>
      <c r="C40" s="61">
        <f t="shared" si="0"/>
        <v>17093477.967361949</v>
      </c>
      <c r="D40" s="61"/>
      <c r="E40" s="49">
        <v>2013</v>
      </c>
      <c r="F40" s="8">
        <v>87</v>
      </c>
      <c r="G40" s="49" t="s">
        <v>4</v>
      </c>
      <c r="H40" s="62">
        <v>1.33239</v>
      </c>
      <c r="I40" s="62"/>
      <c r="J40" s="49">
        <v>59</v>
      </c>
      <c r="K40" s="61">
        <f t="shared" si="1"/>
        <v>683739.11869447795</v>
      </c>
      <c r="L40" s="61"/>
      <c r="M40" s="6">
        <f t="shared" si="2"/>
        <v>11.588798621940304</v>
      </c>
      <c r="N40" s="49">
        <v>2013</v>
      </c>
      <c r="O40" s="8">
        <v>42591</v>
      </c>
      <c r="P40" s="62">
        <v>1.3395600000000001</v>
      </c>
      <c r="Q40" s="62"/>
      <c r="R40" s="63">
        <f t="shared" si="3"/>
        <v>830916.86119313375</v>
      </c>
      <c r="S40" s="63"/>
      <c r="T40" s="64">
        <f t="shared" si="4"/>
        <v>71.700000000001211</v>
      </c>
      <c r="U40" s="64"/>
    </row>
    <row r="41" spans="2:21" x14ac:dyDescent="0.15">
      <c r="B41" s="49">
        <v>33</v>
      </c>
      <c r="C41" s="61">
        <f t="shared" si="0"/>
        <v>17924394.828555085</v>
      </c>
      <c r="D41" s="61"/>
      <c r="E41" s="49">
        <v>2013</v>
      </c>
      <c r="F41" s="8">
        <v>42594</v>
      </c>
      <c r="G41" s="49" t="s">
        <v>3</v>
      </c>
      <c r="H41" s="62">
        <v>1.3319099999999999</v>
      </c>
      <c r="I41" s="62"/>
      <c r="J41" s="49">
        <v>24</v>
      </c>
      <c r="K41" s="61">
        <f t="shared" si="1"/>
        <v>716975.79314220336</v>
      </c>
      <c r="L41" s="61"/>
      <c r="M41" s="6">
        <f t="shared" si="2"/>
        <v>29.873991380925141</v>
      </c>
      <c r="N41" s="49">
        <v>2013</v>
      </c>
      <c r="O41" s="8">
        <v>42597</v>
      </c>
      <c r="P41" s="62">
        <v>1.32199</v>
      </c>
      <c r="Q41" s="62"/>
      <c r="R41" s="63">
        <f t="shared" si="3"/>
        <v>2963499.9449877525</v>
      </c>
      <c r="S41" s="63"/>
      <c r="T41" s="64">
        <f t="shared" si="4"/>
        <v>99.199999999999292</v>
      </c>
      <c r="U41" s="64"/>
    </row>
    <row r="42" spans="2:21" x14ac:dyDescent="0.15">
      <c r="B42" s="49">
        <v>34</v>
      </c>
      <c r="C42" s="61">
        <f t="shared" si="0"/>
        <v>20887894.773542836</v>
      </c>
      <c r="D42" s="61"/>
      <c r="E42" s="49">
        <v>2013</v>
      </c>
      <c r="F42" s="8">
        <v>42630</v>
      </c>
      <c r="G42" s="49" t="s">
        <v>4</v>
      </c>
      <c r="H42" s="62">
        <v>1.33239</v>
      </c>
      <c r="I42" s="62"/>
      <c r="J42" s="49">
        <v>68</v>
      </c>
      <c r="K42" s="61">
        <f t="shared" si="1"/>
        <v>835515.79094171349</v>
      </c>
      <c r="L42" s="61"/>
      <c r="M42" s="6">
        <f t="shared" si="2"/>
        <v>12.286996925613433</v>
      </c>
      <c r="N42" s="49">
        <v>2013</v>
      </c>
      <c r="O42" s="8">
        <v>42652</v>
      </c>
      <c r="P42" s="62">
        <v>1.3511599999999999</v>
      </c>
      <c r="Q42" s="62"/>
      <c r="R42" s="63">
        <f t="shared" si="3"/>
        <v>2306269.3229376357</v>
      </c>
      <c r="S42" s="63"/>
      <c r="T42" s="64">
        <f t="shared" si="4"/>
        <v>187.69999999999953</v>
      </c>
      <c r="U42" s="64"/>
    </row>
    <row r="43" spans="2:21" x14ac:dyDescent="0.15">
      <c r="B43" s="49">
        <v>35</v>
      </c>
      <c r="C43" s="61">
        <f t="shared" si="0"/>
        <v>23194164.096480474</v>
      </c>
      <c r="D43" s="61"/>
      <c r="E43" s="49">
        <v>2013</v>
      </c>
      <c r="F43" s="8">
        <v>42706</v>
      </c>
      <c r="G43" s="49" t="s">
        <v>3</v>
      </c>
      <c r="H43" s="62">
        <v>1.35805</v>
      </c>
      <c r="I43" s="62"/>
      <c r="J43" s="49">
        <v>29</v>
      </c>
      <c r="K43" s="61">
        <f t="shared" si="1"/>
        <v>927766.56385921896</v>
      </c>
      <c r="L43" s="61"/>
      <c r="M43" s="6">
        <f t="shared" si="2"/>
        <v>31.991950477904101</v>
      </c>
      <c r="N43" s="49">
        <v>2013</v>
      </c>
      <c r="O43" s="8">
        <v>42708</v>
      </c>
      <c r="P43" s="62">
        <v>1.3610100000000001</v>
      </c>
      <c r="Q43" s="62"/>
      <c r="R43" s="63">
        <f t="shared" si="3"/>
        <v>-946961.73414598498</v>
      </c>
      <c r="S43" s="63"/>
      <c r="T43" s="64">
        <f t="shared" si="4"/>
        <v>-29</v>
      </c>
      <c r="U43" s="64"/>
    </row>
    <row r="44" spans="2:21" x14ac:dyDescent="0.15">
      <c r="B44" s="49">
        <v>36</v>
      </c>
      <c r="C44" s="61">
        <f t="shared" si="0"/>
        <v>22247202.36233449</v>
      </c>
      <c r="D44" s="61"/>
      <c r="E44" s="49">
        <v>2014</v>
      </c>
      <c r="F44" s="8">
        <v>42528</v>
      </c>
      <c r="G44" s="49" t="s">
        <v>3</v>
      </c>
      <c r="H44" s="62">
        <v>1.36206</v>
      </c>
      <c r="I44" s="62"/>
      <c r="J44" s="49">
        <v>55</v>
      </c>
      <c r="K44" s="61">
        <f t="shared" si="1"/>
        <v>889888.09449337958</v>
      </c>
      <c r="L44" s="61"/>
      <c r="M44" s="6">
        <f t="shared" si="2"/>
        <v>16.179783536243264</v>
      </c>
      <c r="N44" s="49">
        <v>2014</v>
      </c>
      <c r="O44" s="8">
        <v>42540</v>
      </c>
      <c r="P44" s="62">
        <v>1.35825</v>
      </c>
      <c r="Q44" s="62"/>
      <c r="R44" s="63">
        <f t="shared" si="3"/>
        <v>616449.75273088308</v>
      </c>
      <c r="S44" s="63"/>
      <c r="T44" s="64">
        <f t="shared" si="4"/>
        <v>38.100000000000911</v>
      </c>
      <c r="U44" s="64"/>
    </row>
    <row r="45" spans="2:21" x14ac:dyDescent="0.15">
      <c r="B45" s="49">
        <v>37</v>
      </c>
      <c r="C45" s="61">
        <f t="shared" si="0"/>
        <v>22863652.115065373</v>
      </c>
      <c r="D45" s="61"/>
      <c r="E45" s="49">
        <v>2014</v>
      </c>
      <c r="F45" s="8">
        <v>42554</v>
      </c>
      <c r="G45" s="49" t="s">
        <v>3</v>
      </c>
      <c r="H45" s="62">
        <v>1.3647199999999999</v>
      </c>
      <c r="I45" s="62"/>
      <c r="J45" s="49">
        <v>16</v>
      </c>
      <c r="K45" s="61">
        <f t="shared" si="1"/>
        <v>914546.08460261498</v>
      </c>
      <c r="L45" s="61"/>
      <c r="M45" s="6">
        <f t="shared" si="2"/>
        <v>57.159130287663437</v>
      </c>
      <c r="N45" s="49">
        <v>2014</v>
      </c>
      <c r="O45" s="8">
        <v>42558</v>
      </c>
      <c r="P45" s="62">
        <v>1.3580300000000001</v>
      </c>
      <c r="Q45" s="62"/>
      <c r="R45" s="63">
        <f t="shared" si="3"/>
        <v>3823945.8162446055</v>
      </c>
      <c r="S45" s="63"/>
      <c r="T45" s="64">
        <f t="shared" si="4"/>
        <v>66.899999999998627</v>
      </c>
      <c r="U45" s="64"/>
    </row>
    <row r="46" spans="2:21" x14ac:dyDescent="0.15">
      <c r="B46" s="49">
        <v>38</v>
      </c>
      <c r="C46" s="61">
        <f t="shared" si="0"/>
        <v>26687597.931309979</v>
      </c>
      <c r="D46" s="61"/>
      <c r="E46" s="49">
        <v>2014</v>
      </c>
      <c r="F46" s="8">
        <v>42600</v>
      </c>
      <c r="G46" s="49" t="s">
        <v>3</v>
      </c>
      <c r="H46" s="62">
        <v>1.33786</v>
      </c>
      <c r="I46" s="62"/>
      <c r="J46" s="49">
        <v>15</v>
      </c>
      <c r="K46" s="61">
        <f t="shared" si="1"/>
        <v>1067503.9172523993</v>
      </c>
      <c r="L46" s="61"/>
      <c r="M46" s="6">
        <f t="shared" si="2"/>
        <v>71.166927816826615</v>
      </c>
      <c r="N46" s="49">
        <v>2014</v>
      </c>
      <c r="O46" s="8">
        <v>42626</v>
      </c>
      <c r="P46" s="62">
        <v>1.29813</v>
      </c>
      <c r="Q46" s="62"/>
      <c r="R46" s="63">
        <f t="shared" si="3"/>
        <v>28274620.421625242</v>
      </c>
      <c r="S46" s="63"/>
      <c r="T46" s="64">
        <f t="shared" si="4"/>
        <v>397.30000000000041</v>
      </c>
      <c r="U46" s="64"/>
    </row>
    <row r="47" spans="2:21" x14ac:dyDescent="0.15">
      <c r="B47" s="49">
        <v>39</v>
      </c>
      <c r="C47" s="61">
        <f t="shared" si="0"/>
        <v>54962218.352935225</v>
      </c>
      <c r="D47" s="61"/>
      <c r="E47" s="49">
        <v>2014</v>
      </c>
      <c r="F47" s="8">
        <v>42631</v>
      </c>
      <c r="G47" s="49" t="s">
        <v>3</v>
      </c>
      <c r="H47" s="62">
        <v>1.2934699999999999</v>
      </c>
      <c r="I47" s="62"/>
      <c r="J47" s="49">
        <v>59</v>
      </c>
      <c r="K47" s="61">
        <f t="shared" si="1"/>
        <v>2198488.7341174092</v>
      </c>
      <c r="L47" s="61"/>
      <c r="M47" s="6">
        <f t="shared" si="2"/>
        <v>37.262520917244224</v>
      </c>
      <c r="N47" s="49">
        <v>2014</v>
      </c>
      <c r="O47" s="8">
        <v>42652</v>
      </c>
      <c r="P47" s="62">
        <v>1.2700499999999999</v>
      </c>
      <c r="Q47" s="62"/>
      <c r="R47" s="63">
        <f t="shared" si="3"/>
        <v>8726882.3988185953</v>
      </c>
      <c r="S47" s="63"/>
      <c r="T47" s="64">
        <f t="shared" si="4"/>
        <v>234.19999999999996</v>
      </c>
      <c r="U47" s="64"/>
    </row>
    <row r="48" spans="2:21" x14ac:dyDescent="0.15">
      <c r="B48" s="49">
        <v>40</v>
      </c>
      <c r="C48" s="61">
        <f t="shared" si="0"/>
        <v>63689100.751753822</v>
      </c>
      <c r="D48" s="61"/>
      <c r="E48" s="49">
        <v>2014</v>
      </c>
      <c r="F48" s="8">
        <v>42721</v>
      </c>
      <c r="G48" s="49" t="s">
        <v>37</v>
      </c>
      <c r="H48" s="62">
        <v>1.24448</v>
      </c>
      <c r="I48" s="62"/>
      <c r="J48" s="49">
        <v>31</v>
      </c>
      <c r="K48" s="61">
        <f t="shared" si="1"/>
        <v>2547564.0300701531</v>
      </c>
      <c r="L48" s="61"/>
      <c r="M48" s="6">
        <f t="shared" si="2"/>
        <v>82.179484840972677</v>
      </c>
      <c r="N48" s="49">
        <v>2015</v>
      </c>
      <c r="O48" s="8">
        <v>42389</v>
      </c>
      <c r="P48" s="62">
        <v>1.1638999999999999</v>
      </c>
      <c r="Q48" s="62"/>
      <c r="R48" s="63">
        <f t="shared" si="3"/>
        <v>66220228.884855859</v>
      </c>
      <c r="S48" s="63"/>
      <c r="T48" s="64">
        <f t="shared" si="4"/>
        <v>805.80000000000098</v>
      </c>
      <c r="U48" s="64"/>
    </row>
    <row r="49" spans="2:21" x14ac:dyDescent="0.15">
      <c r="B49" s="49">
        <v>41</v>
      </c>
      <c r="C49" s="61">
        <f t="shared" si="0"/>
        <v>129909329.63660967</v>
      </c>
      <c r="D49" s="61"/>
      <c r="E49" s="49">
        <v>2015</v>
      </c>
      <c r="F49" s="8">
        <v>42425</v>
      </c>
      <c r="G49" s="49" t="s">
        <v>3</v>
      </c>
      <c r="H49" s="62">
        <v>1.1342000000000001</v>
      </c>
      <c r="I49" s="62"/>
      <c r="J49" s="49">
        <v>45</v>
      </c>
      <c r="K49" s="61">
        <f t="shared" si="1"/>
        <v>5196373.1854643868</v>
      </c>
      <c r="L49" s="61"/>
      <c r="M49" s="6">
        <f t="shared" si="2"/>
        <v>115.47495967698637</v>
      </c>
      <c r="N49" s="49">
        <v>2015</v>
      </c>
      <c r="O49" s="8">
        <v>42448</v>
      </c>
      <c r="P49" s="62">
        <v>1.07141</v>
      </c>
      <c r="Q49" s="62"/>
      <c r="R49" s="63">
        <f t="shared" si="3"/>
        <v>72506727.181179896</v>
      </c>
      <c r="S49" s="63"/>
      <c r="T49" s="64">
        <f t="shared" si="4"/>
        <v>627.90000000000123</v>
      </c>
      <c r="U49" s="64"/>
    </row>
    <row r="50" spans="2:21" x14ac:dyDescent="0.15">
      <c r="B50" s="49">
        <v>42</v>
      </c>
      <c r="C50" s="61">
        <f t="shared" si="0"/>
        <v>202416056.81778955</v>
      </c>
      <c r="D50" s="61"/>
      <c r="E50" s="49">
        <v>2015</v>
      </c>
      <c r="F50" s="8">
        <v>42447</v>
      </c>
      <c r="G50" s="49" t="s">
        <v>4</v>
      </c>
      <c r="H50" s="62">
        <v>1.0624899999999999</v>
      </c>
      <c r="I50" s="62"/>
      <c r="J50" s="49">
        <v>36</v>
      </c>
      <c r="K50" s="61">
        <f t="shared" si="1"/>
        <v>8096642.2727115825</v>
      </c>
      <c r="L50" s="61"/>
      <c r="M50" s="6">
        <f t="shared" si="2"/>
        <v>224.90672979754396</v>
      </c>
      <c r="N50" s="49">
        <v>2015</v>
      </c>
      <c r="O50" s="8">
        <v>42460</v>
      </c>
      <c r="P50" s="62">
        <v>1.07637</v>
      </c>
      <c r="Q50" s="62"/>
      <c r="R50" s="63">
        <f t="shared" si="3"/>
        <v>31217054.095899358</v>
      </c>
      <c r="S50" s="63"/>
      <c r="T50" s="64">
        <f t="shared" si="4"/>
        <v>138.80000000000115</v>
      </c>
      <c r="U50" s="64"/>
    </row>
    <row r="51" spans="2:21" x14ac:dyDescent="0.15">
      <c r="B51" s="49">
        <v>43</v>
      </c>
      <c r="C51" s="61">
        <f t="shared" si="0"/>
        <v>233633110.9136889</v>
      </c>
      <c r="D51" s="61"/>
      <c r="E51" s="49">
        <v>2015</v>
      </c>
      <c r="F51" s="8">
        <v>42461</v>
      </c>
      <c r="G51" s="49" t="s">
        <v>4</v>
      </c>
      <c r="H51" s="62">
        <v>1.0773299999999999</v>
      </c>
      <c r="I51" s="62"/>
      <c r="J51" s="49">
        <v>55</v>
      </c>
      <c r="K51" s="61">
        <f t="shared" si="1"/>
        <v>9345324.4365475569</v>
      </c>
      <c r="L51" s="61"/>
      <c r="M51" s="6">
        <f t="shared" si="2"/>
        <v>169.91498975541012</v>
      </c>
      <c r="N51" s="49">
        <v>2015</v>
      </c>
      <c r="O51" s="8">
        <v>42467</v>
      </c>
      <c r="P51" s="62">
        <v>1.08602</v>
      </c>
      <c r="Q51" s="62"/>
      <c r="R51" s="63">
        <f t="shared" si="3"/>
        <v>14765612.609745286</v>
      </c>
      <c r="S51" s="63"/>
      <c r="T51" s="64">
        <f t="shared" si="4"/>
        <v>86.900000000000858</v>
      </c>
      <c r="U51" s="64"/>
    </row>
    <row r="52" spans="2:21" x14ac:dyDescent="0.15">
      <c r="B52" s="49">
        <v>44</v>
      </c>
      <c r="C52" s="61">
        <f t="shared" si="0"/>
        <v>248398723.52343419</v>
      </c>
      <c r="D52" s="61"/>
      <c r="E52" s="49">
        <v>2015</v>
      </c>
      <c r="F52" s="8">
        <v>42490</v>
      </c>
      <c r="G52" s="49" t="s">
        <v>4</v>
      </c>
      <c r="H52" s="62">
        <v>1.1121300000000001</v>
      </c>
      <c r="I52" s="62"/>
      <c r="J52" s="49">
        <v>50</v>
      </c>
      <c r="K52" s="61">
        <f t="shared" si="1"/>
        <v>9935948.9409373682</v>
      </c>
      <c r="L52" s="61"/>
      <c r="M52" s="6">
        <f t="shared" si="2"/>
        <v>198.71897881874736</v>
      </c>
      <c r="N52" s="49">
        <v>2015</v>
      </c>
      <c r="O52" s="8">
        <v>42495</v>
      </c>
      <c r="P52" s="62">
        <v>1.10707</v>
      </c>
      <c r="Q52" s="62"/>
      <c r="R52" s="63">
        <f t="shared" si="3"/>
        <v>-10055180.328228746</v>
      </c>
      <c r="S52" s="63"/>
      <c r="T52" s="64">
        <f t="shared" si="4"/>
        <v>-50</v>
      </c>
      <c r="U52" s="64"/>
    </row>
    <row r="53" spans="2:21" x14ac:dyDescent="0.15">
      <c r="B53" s="49">
        <v>45</v>
      </c>
      <c r="C53" s="61">
        <f t="shared" si="0"/>
        <v>238343543.19520545</v>
      </c>
      <c r="D53" s="61"/>
      <c r="E53" s="49">
        <v>2015</v>
      </c>
      <c r="F53" s="8">
        <v>42508</v>
      </c>
      <c r="G53" s="49" t="s">
        <v>3</v>
      </c>
      <c r="H53" s="62">
        <v>1.13713</v>
      </c>
      <c r="I53" s="62"/>
      <c r="J53" s="49">
        <v>52</v>
      </c>
      <c r="K53" s="61">
        <f t="shared" si="1"/>
        <v>9533741.7278082184</v>
      </c>
      <c r="L53" s="61"/>
      <c r="M53" s="6">
        <f t="shared" si="2"/>
        <v>183.34118707323498</v>
      </c>
      <c r="N53" s="49">
        <v>2015</v>
      </c>
      <c r="O53" s="8">
        <v>42519</v>
      </c>
      <c r="P53" s="62">
        <v>1.1003000000000001</v>
      </c>
      <c r="Q53" s="62"/>
      <c r="R53" s="63">
        <f t="shared" si="3"/>
        <v>67524559.199072286</v>
      </c>
      <c r="S53" s="63"/>
      <c r="T53" s="64">
        <f t="shared" si="4"/>
        <v>368.29999999999916</v>
      </c>
      <c r="U53" s="64"/>
    </row>
    <row r="54" spans="2:21" x14ac:dyDescent="0.15">
      <c r="B54" s="49">
        <v>46</v>
      </c>
      <c r="C54" s="61">
        <f t="shared" si="0"/>
        <v>305868102.39427775</v>
      </c>
      <c r="D54" s="61"/>
      <c r="E54" s="49">
        <v>2015</v>
      </c>
      <c r="F54" s="8">
        <v>42519</v>
      </c>
      <c r="G54" s="49" t="s">
        <v>4</v>
      </c>
      <c r="H54" s="62">
        <v>1.0929500000000001</v>
      </c>
      <c r="I54" s="62"/>
      <c r="J54" s="49">
        <v>63</v>
      </c>
      <c r="K54" s="61">
        <f t="shared" si="1"/>
        <v>12234724.09577111</v>
      </c>
      <c r="L54" s="61"/>
      <c r="M54" s="6">
        <f t="shared" si="2"/>
        <v>194.20196977414457</v>
      </c>
      <c r="N54" s="49">
        <v>2015</v>
      </c>
      <c r="O54" s="8">
        <v>42526</v>
      </c>
      <c r="P54" s="62">
        <v>1.1077900000000001</v>
      </c>
      <c r="Q54" s="62"/>
      <c r="R54" s="63">
        <f t="shared" si="3"/>
        <v>28819572.314482987</v>
      </c>
      <c r="S54" s="63"/>
      <c r="T54" s="64">
        <f t="shared" si="4"/>
        <v>148.39999999999964</v>
      </c>
      <c r="U54" s="64"/>
    </row>
    <row r="55" spans="2:21" x14ac:dyDescent="0.15">
      <c r="B55" s="49">
        <v>47</v>
      </c>
      <c r="C55" s="61">
        <f t="shared" si="0"/>
        <v>334687674.70876074</v>
      </c>
      <c r="D55" s="61"/>
      <c r="E55" s="49">
        <v>2015</v>
      </c>
      <c r="F55" s="8">
        <v>42566</v>
      </c>
      <c r="G55" s="49" t="s">
        <v>3</v>
      </c>
      <c r="H55" s="62">
        <v>1.0992299999999999</v>
      </c>
      <c r="I55" s="62"/>
      <c r="J55" s="49">
        <v>90</v>
      </c>
      <c r="K55" s="61">
        <f t="shared" si="1"/>
        <v>13387506.988350431</v>
      </c>
      <c r="L55" s="61"/>
      <c r="M55" s="6">
        <f t="shared" si="2"/>
        <v>148.75007764833811</v>
      </c>
      <c r="N55" s="49">
        <v>2015</v>
      </c>
      <c r="O55" s="8">
        <v>42572</v>
      </c>
      <c r="P55" s="62">
        <v>1.09046</v>
      </c>
      <c r="Q55" s="62"/>
      <c r="R55" s="63">
        <f t="shared" si="3"/>
        <v>13045381.80975917</v>
      </c>
      <c r="S55" s="63"/>
      <c r="T55" s="64">
        <f t="shared" si="4"/>
        <v>87.699999999999449</v>
      </c>
      <c r="U55" s="64"/>
    </row>
    <row r="56" spans="2:21" x14ac:dyDescent="0.15">
      <c r="B56" s="49">
        <v>48</v>
      </c>
      <c r="C56" s="61">
        <f t="shared" si="0"/>
        <v>347733056.51851988</v>
      </c>
      <c r="D56" s="61"/>
      <c r="E56" s="49">
        <v>2015</v>
      </c>
      <c r="F56" s="8">
        <v>42574</v>
      </c>
      <c r="G56" s="49" t="s">
        <v>4</v>
      </c>
      <c r="H56" s="62">
        <v>1.09124</v>
      </c>
      <c r="I56" s="62"/>
      <c r="J56" s="49">
        <v>43</v>
      </c>
      <c r="K56" s="61">
        <f t="shared" si="1"/>
        <v>13909322.260740796</v>
      </c>
      <c r="L56" s="61"/>
      <c r="M56" s="6">
        <f t="shared" si="2"/>
        <v>323.4726107149022</v>
      </c>
      <c r="N56" s="49">
        <v>2015</v>
      </c>
      <c r="O56" s="8">
        <v>42581</v>
      </c>
      <c r="P56" s="62">
        <v>1.097</v>
      </c>
      <c r="Q56" s="62"/>
      <c r="R56" s="63">
        <f t="shared" si="3"/>
        <v>18632022.377178326</v>
      </c>
      <c r="S56" s="63"/>
      <c r="T56" s="64">
        <f t="shared" si="4"/>
        <v>57.599999999999874</v>
      </c>
      <c r="U56" s="64"/>
    </row>
    <row r="57" spans="2:21" x14ac:dyDescent="0.15">
      <c r="B57" s="49">
        <v>49</v>
      </c>
      <c r="C57" s="61">
        <f t="shared" si="0"/>
        <v>366365078.89569819</v>
      </c>
      <c r="D57" s="61"/>
      <c r="E57" s="49">
        <v>2015</v>
      </c>
      <c r="F57" s="8">
        <v>42592</v>
      </c>
      <c r="G57" s="49" t="s">
        <v>4</v>
      </c>
      <c r="H57" s="62">
        <v>1.09735</v>
      </c>
      <c r="I57" s="62"/>
      <c r="J57" s="49">
        <v>119</v>
      </c>
      <c r="K57" s="61">
        <f t="shared" si="1"/>
        <v>14654603.155827928</v>
      </c>
      <c r="L57" s="61"/>
      <c r="M57" s="6">
        <f t="shared" si="2"/>
        <v>123.14792567922629</v>
      </c>
      <c r="N57" s="49">
        <v>2015</v>
      </c>
      <c r="O57" s="8">
        <v>42600</v>
      </c>
      <c r="P57" s="62">
        <v>1.1021099999999999</v>
      </c>
      <c r="Q57" s="62"/>
      <c r="R57" s="63">
        <f t="shared" si="3"/>
        <v>5861841.2623310182</v>
      </c>
      <c r="S57" s="63"/>
      <c r="T57" s="64">
        <f t="shared" si="4"/>
        <v>47.599999999998758</v>
      </c>
      <c r="U57" s="64"/>
    </row>
    <row r="58" spans="2:21" x14ac:dyDescent="0.15">
      <c r="B58" s="49">
        <v>50</v>
      </c>
      <c r="C58" s="61">
        <f t="shared" si="0"/>
        <v>372226920.1580292</v>
      </c>
      <c r="D58" s="61"/>
      <c r="E58" s="49">
        <v>2015</v>
      </c>
      <c r="F58" s="8">
        <v>42600</v>
      </c>
      <c r="G58" s="49" t="s">
        <v>3</v>
      </c>
      <c r="H58" s="62">
        <v>1.10544</v>
      </c>
      <c r="I58" s="62"/>
      <c r="J58" s="49">
        <v>38</v>
      </c>
      <c r="K58" s="61">
        <f t="shared" si="1"/>
        <v>14889076.806321168</v>
      </c>
      <c r="L58" s="61"/>
      <c r="M58" s="6">
        <f t="shared" si="2"/>
        <v>391.81781069266231</v>
      </c>
      <c r="N58" s="49">
        <v>2015</v>
      </c>
      <c r="O58" s="8">
        <v>42602</v>
      </c>
      <c r="P58" s="62">
        <v>1.1092900000000001</v>
      </c>
      <c r="Q58" s="62"/>
      <c r="R58" s="63">
        <f t="shared" si="3"/>
        <v>-15084985.711668013</v>
      </c>
      <c r="S58" s="63"/>
      <c r="T58" s="64">
        <f t="shared" si="4"/>
        <v>-38</v>
      </c>
      <c r="U58" s="64"/>
    </row>
    <row r="59" spans="2:21" x14ac:dyDescent="0.15">
      <c r="B59" s="49">
        <v>51</v>
      </c>
      <c r="C59" s="61">
        <f t="shared" si="0"/>
        <v>357141934.44636118</v>
      </c>
      <c r="D59" s="61"/>
      <c r="E59" s="49">
        <v>2015</v>
      </c>
      <c r="F59" s="8">
        <v>42630</v>
      </c>
      <c r="G59" s="49" t="s">
        <v>4</v>
      </c>
      <c r="H59" s="62">
        <v>1.13104</v>
      </c>
      <c r="I59" s="62"/>
      <c r="J59" s="49">
        <v>26</v>
      </c>
      <c r="K59" s="61">
        <f t="shared" si="1"/>
        <v>14285677.377854448</v>
      </c>
      <c r="L59" s="61"/>
      <c r="M59" s="6">
        <f t="shared" si="2"/>
        <v>549.44912991747879</v>
      </c>
      <c r="N59" s="49">
        <v>2015</v>
      </c>
      <c r="O59" s="8">
        <v>42634</v>
      </c>
      <c r="P59" s="62">
        <v>1.12835</v>
      </c>
      <c r="Q59" s="62"/>
      <c r="R59" s="63">
        <f t="shared" si="3"/>
        <v>-14780181.594780626</v>
      </c>
      <c r="S59" s="63"/>
      <c r="T59" s="64">
        <f t="shared" si="4"/>
        <v>-26</v>
      </c>
      <c r="U59" s="64"/>
    </row>
    <row r="60" spans="2:21" x14ac:dyDescent="0.15">
      <c r="B60" s="49">
        <v>52</v>
      </c>
      <c r="C60" s="61">
        <f t="shared" si="0"/>
        <v>342361752.85158056</v>
      </c>
      <c r="D60" s="61"/>
      <c r="E60" s="49">
        <v>2015</v>
      </c>
      <c r="F60" s="8">
        <v>42638</v>
      </c>
      <c r="G60" s="49" t="s">
        <v>4</v>
      </c>
      <c r="H60" s="62">
        <v>1.1176600000000001</v>
      </c>
      <c r="I60" s="62"/>
      <c r="J60" s="49">
        <v>61</v>
      </c>
      <c r="K60" s="61">
        <f t="shared" si="1"/>
        <v>13694470.114063222</v>
      </c>
      <c r="L60" s="61"/>
      <c r="M60" s="6">
        <f t="shared" si="2"/>
        <v>224.49951006661021</v>
      </c>
      <c r="N60" s="49">
        <v>2015</v>
      </c>
      <c r="O60" s="8">
        <v>42659</v>
      </c>
      <c r="P60" s="62">
        <v>1.1343399999999999</v>
      </c>
      <c r="Q60" s="62"/>
      <c r="R60" s="63">
        <f t="shared" si="3"/>
        <v>37446518.279110149</v>
      </c>
      <c r="S60" s="63"/>
      <c r="T60" s="64">
        <f t="shared" si="4"/>
        <v>166.79999999999805</v>
      </c>
      <c r="U60" s="64"/>
    </row>
    <row r="61" spans="2:21" x14ac:dyDescent="0.15">
      <c r="B61" s="49">
        <v>53</v>
      </c>
      <c r="C61" s="61">
        <f t="shared" si="0"/>
        <v>379808271.13069069</v>
      </c>
      <c r="D61" s="61"/>
      <c r="E61" s="50">
        <v>2015</v>
      </c>
      <c r="F61" s="8">
        <v>42669</v>
      </c>
      <c r="G61" s="49" t="s">
        <v>3</v>
      </c>
      <c r="H61" s="62">
        <v>1.1026800000000001</v>
      </c>
      <c r="I61" s="62"/>
      <c r="J61" s="49">
        <v>28</v>
      </c>
      <c r="K61" s="61">
        <f t="shared" si="1"/>
        <v>15192330.845227629</v>
      </c>
      <c r="L61" s="61"/>
      <c r="M61" s="6">
        <f t="shared" si="2"/>
        <v>542.58324447241534</v>
      </c>
      <c r="N61" s="49">
        <v>2015</v>
      </c>
      <c r="O61" s="8">
        <v>42670</v>
      </c>
      <c r="P61" s="62">
        <v>1.10555</v>
      </c>
      <c r="Q61" s="62"/>
      <c r="R61" s="63">
        <v>-13411634</v>
      </c>
      <c r="S61" s="63"/>
      <c r="T61" s="64">
        <f t="shared" si="4"/>
        <v>-28</v>
      </c>
      <c r="U61" s="64"/>
    </row>
    <row r="62" spans="2:21" x14ac:dyDescent="0.15">
      <c r="B62" s="49">
        <v>54</v>
      </c>
      <c r="C62" s="61">
        <f t="shared" si="0"/>
        <v>366396637.13069069</v>
      </c>
      <c r="D62" s="61"/>
      <c r="E62" s="49">
        <v>2015</v>
      </c>
      <c r="F62" s="8">
        <v>42689</v>
      </c>
      <c r="G62" s="49" t="s">
        <v>3</v>
      </c>
      <c r="H62" s="62">
        <v>1.07219</v>
      </c>
      <c r="I62" s="62"/>
      <c r="J62" s="49">
        <v>84</v>
      </c>
      <c r="K62" s="61">
        <f t="shared" si="1"/>
        <v>14655865.485227628</v>
      </c>
      <c r="L62" s="61"/>
      <c r="M62" s="6">
        <f t="shared" si="2"/>
        <v>174.4745891098527</v>
      </c>
      <c r="N62" s="49">
        <v>2015</v>
      </c>
      <c r="O62" s="8">
        <v>42707</v>
      </c>
      <c r="P62" s="62">
        <v>1.06907</v>
      </c>
      <c r="Q62" s="62"/>
      <c r="R62" s="63">
        <f t="shared" si="3"/>
        <v>5443607.180227424</v>
      </c>
      <c r="S62" s="63"/>
      <c r="T62" s="64">
        <f t="shared" si="4"/>
        <v>31.200000000000117</v>
      </c>
      <c r="U62" s="64"/>
    </row>
    <row r="63" spans="2:21" x14ac:dyDescent="0.15">
      <c r="B63" s="49">
        <v>55</v>
      </c>
      <c r="C63" s="61">
        <f t="shared" si="0"/>
        <v>371840244.31091809</v>
      </c>
      <c r="D63" s="61"/>
      <c r="E63" s="49">
        <v>2015</v>
      </c>
      <c r="F63" s="8">
        <v>42721</v>
      </c>
      <c r="G63" s="49" t="s">
        <v>3</v>
      </c>
      <c r="H63" s="62">
        <v>1.0887</v>
      </c>
      <c r="I63" s="62"/>
      <c r="J63" s="49">
        <v>123</v>
      </c>
      <c r="K63" s="61">
        <f t="shared" si="1"/>
        <v>14873609.772436723</v>
      </c>
      <c r="L63" s="61"/>
      <c r="M63" s="6">
        <f t="shared" si="2"/>
        <v>120.92365668647741</v>
      </c>
      <c r="N63" s="49">
        <v>2016</v>
      </c>
      <c r="O63" s="8">
        <v>42374</v>
      </c>
      <c r="P63" s="62">
        <v>1.0804800000000001</v>
      </c>
      <c r="Q63" s="62"/>
      <c r="R63" s="63">
        <f t="shared" si="3"/>
        <v>9939924.5796283148</v>
      </c>
      <c r="S63" s="63"/>
      <c r="T63" s="64">
        <f t="shared" si="4"/>
        <v>82.199999999998937</v>
      </c>
      <c r="U63" s="64"/>
    </row>
    <row r="64" spans="2:21" x14ac:dyDescent="0.15">
      <c r="B64" s="49">
        <v>56</v>
      </c>
      <c r="C64" s="61">
        <f t="shared" si="0"/>
        <v>381780168.89054638</v>
      </c>
      <c r="D64" s="61"/>
      <c r="E64" s="49">
        <v>2016</v>
      </c>
      <c r="F64" s="8">
        <v>42403</v>
      </c>
      <c r="G64" s="49" t="s">
        <v>4</v>
      </c>
      <c r="H64" s="62">
        <v>1.0932200000000001</v>
      </c>
      <c r="I64" s="62"/>
      <c r="J64" s="49">
        <v>29</v>
      </c>
      <c r="K64" s="61">
        <f t="shared" si="1"/>
        <v>15271206.755621856</v>
      </c>
      <c r="L64" s="61"/>
      <c r="M64" s="6">
        <f t="shared" si="2"/>
        <v>526.59333640075374</v>
      </c>
      <c r="N64" s="49">
        <v>2016</v>
      </c>
      <c r="O64" s="8">
        <v>42415</v>
      </c>
      <c r="P64" s="62">
        <v>1.1164000000000001</v>
      </c>
      <c r="Q64" s="62"/>
      <c r="R64" s="63">
        <f t="shared" si="3"/>
        <v>122064335.37769459</v>
      </c>
      <c r="S64" s="63"/>
      <c r="T64" s="64">
        <f t="shared" si="4"/>
        <v>231.79999999999978</v>
      </c>
      <c r="U64" s="64"/>
    </row>
    <row r="65" spans="2:21" x14ac:dyDescent="0.15">
      <c r="B65" s="49">
        <v>57</v>
      </c>
      <c r="C65" s="61">
        <f t="shared" si="0"/>
        <v>503844504.26824099</v>
      </c>
      <c r="D65" s="61"/>
      <c r="E65" s="49">
        <v>2016</v>
      </c>
      <c r="F65" s="8">
        <v>42472</v>
      </c>
      <c r="G65" s="49" t="s">
        <v>3</v>
      </c>
      <c r="H65" s="62">
        <v>1.14076</v>
      </c>
      <c r="I65" s="62"/>
      <c r="J65" s="49">
        <v>56</v>
      </c>
      <c r="K65" s="61">
        <f t="shared" si="1"/>
        <v>20153780.170729641</v>
      </c>
      <c r="L65" s="61"/>
      <c r="M65" s="6">
        <f t="shared" si="2"/>
        <v>359.88893162017217</v>
      </c>
      <c r="N65" s="49">
        <v>2016</v>
      </c>
      <c r="O65" s="8">
        <v>42479</v>
      </c>
      <c r="P65" s="62">
        <v>1.1344099999999999</v>
      </c>
      <c r="Q65" s="62"/>
      <c r="R65" s="63">
        <f t="shared" si="3"/>
        <v>22852947.157881211</v>
      </c>
      <c r="S65" s="63"/>
      <c r="T65" s="64">
        <f t="shared" si="4"/>
        <v>63.500000000000782</v>
      </c>
      <c r="U65" s="64"/>
    </row>
    <row r="66" spans="2:21" x14ac:dyDescent="0.15">
      <c r="B66" s="49">
        <v>58</v>
      </c>
      <c r="C66" s="61">
        <f t="shared" si="0"/>
        <v>526697451.42612219</v>
      </c>
      <c r="D66" s="61"/>
      <c r="E66" s="49">
        <v>2016</v>
      </c>
      <c r="F66" s="8">
        <v>42494</v>
      </c>
      <c r="G66" s="49" t="s">
        <v>3</v>
      </c>
      <c r="H66" s="62">
        <v>1.14655</v>
      </c>
      <c r="I66" s="62"/>
      <c r="J66" s="49">
        <v>62</v>
      </c>
      <c r="K66" s="61">
        <f t="shared" si="1"/>
        <v>21067898.05704489</v>
      </c>
      <c r="L66" s="61"/>
      <c r="M66" s="6">
        <f t="shared" si="2"/>
        <v>339.80480737169177</v>
      </c>
      <c r="N66" s="49">
        <v>2016</v>
      </c>
      <c r="O66" s="8">
        <v>42524</v>
      </c>
      <c r="P66" s="62">
        <v>1.1222000000000001</v>
      </c>
      <c r="Q66" s="62"/>
      <c r="R66" s="63">
        <f t="shared" si="3"/>
        <v>82742470.595006511</v>
      </c>
      <c r="S66" s="63"/>
      <c r="T66" s="64">
        <f t="shared" si="4"/>
        <v>243.49999999999872</v>
      </c>
      <c r="U66" s="64"/>
    </row>
    <row r="67" spans="2:21" x14ac:dyDescent="0.15">
      <c r="B67" s="49">
        <v>59</v>
      </c>
      <c r="C67" s="61">
        <f t="shared" si="0"/>
        <v>609439922.02112865</v>
      </c>
      <c r="D67" s="61"/>
      <c r="E67" s="49">
        <v>2016</v>
      </c>
      <c r="F67" s="8">
        <v>42538</v>
      </c>
      <c r="G67" s="49" t="s">
        <v>3</v>
      </c>
      <c r="H67" s="62">
        <v>1.1241099999999999</v>
      </c>
      <c r="I67" s="62"/>
      <c r="J67" s="49">
        <v>54</v>
      </c>
      <c r="K67" s="61">
        <f t="shared" si="1"/>
        <v>24377596.880845148</v>
      </c>
      <c r="L67" s="61"/>
      <c r="M67" s="6">
        <f t="shared" si="2"/>
        <v>451.43697927491019</v>
      </c>
      <c r="N67" s="49">
        <v>2016</v>
      </c>
      <c r="O67" s="8">
        <v>42538</v>
      </c>
      <c r="P67" s="62">
        <v>1.1295299999999999</v>
      </c>
      <c r="Q67" s="62"/>
      <c r="R67" s="63">
        <f t="shared" si="3"/>
        <v>-24467884.276700046</v>
      </c>
      <c r="S67" s="63"/>
      <c r="T67" s="64">
        <f t="shared" si="4"/>
        <v>-54</v>
      </c>
      <c r="U67" s="64"/>
    </row>
    <row r="68" spans="2:21" x14ac:dyDescent="0.15">
      <c r="B68" s="49">
        <v>60</v>
      </c>
      <c r="C68" s="61">
        <f t="shared" si="0"/>
        <v>584972037.74442863</v>
      </c>
      <c r="D68" s="61"/>
      <c r="E68" s="49">
        <v>2016</v>
      </c>
      <c r="F68" s="8">
        <v>42544</v>
      </c>
      <c r="G68" s="49" t="s">
        <v>3</v>
      </c>
      <c r="H68" s="62">
        <v>1.12761</v>
      </c>
      <c r="I68" s="62"/>
      <c r="J68" s="49">
        <v>60</v>
      </c>
      <c r="K68" s="61">
        <f t="shared" si="1"/>
        <v>23398881.509777147</v>
      </c>
      <c r="L68" s="61"/>
      <c r="M68" s="6">
        <f t="shared" si="2"/>
        <v>389.98135849628579</v>
      </c>
      <c r="N68" s="49">
        <v>2016</v>
      </c>
      <c r="O68" s="8">
        <v>42544</v>
      </c>
      <c r="P68" s="62">
        <v>1.13367</v>
      </c>
      <c r="Q68" s="62"/>
      <c r="R68" s="63">
        <f t="shared" si="3"/>
        <v>-23632870.32487474</v>
      </c>
      <c r="S68" s="63"/>
      <c r="T68" s="64">
        <f t="shared" si="4"/>
        <v>-60</v>
      </c>
      <c r="U68" s="64"/>
    </row>
    <row r="69" spans="2:21" x14ac:dyDescent="0.15">
      <c r="B69" s="49">
        <v>61</v>
      </c>
      <c r="C69" s="61">
        <f t="shared" si="0"/>
        <v>561339167.41955388</v>
      </c>
      <c r="D69" s="61"/>
      <c r="E69" s="49">
        <v>2016</v>
      </c>
      <c r="F69" s="8">
        <v>42578</v>
      </c>
      <c r="G69" s="49" t="s">
        <v>4</v>
      </c>
      <c r="H69" s="62">
        <v>1.10219</v>
      </c>
      <c r="I69" s="62"/>
      <c r="J69" s="49">
        <v>61</v>
      </c>
      <c r="K69" s="61">
        <f t="shared" si="1"/>
        <v>22453566.696782157</v>
      </c>
      <c r="L69" s="61"/>
      <c r="M69" s="6">
        <f t="shared" si="2"/>
        <v>368.09125732429766</v>
      </c>
      <c r="N69" s="49">
        <v>2016</v>
      </c>
      <c r="O69" s="8">
        <v>42586</v>
      </c>
      <c r="P69" s="62">
        <v>1.1162799999999999</v>
      </c>
      <c r="Q69" s="62"/>
      <c r="R69" s="63">
        <f t="shared" si="3"/>
        <v>51864058.1569933</v>
      </c>
      <c r="S69" s="63"/>
      <c r="T69" s="64">
        <f t="shared" si="4"/>
        <v>140.89999999999935</v>
      </c>
      <c r="U69" s="64"/>
    </row>
    <row r="70" spans="2:21" x14ac:dyDescent="0.15">
      <c r="B70" s="49">
        <v>62</v>
      </c>
      <c r="C70" s="61">
        <f t="shared" si="0"/>
        <v>613203225.57654715</v>
      </c>
      <c r="D70" s="61"/>
      <c r="E70" s="49"/>
      <c r="F70" s="8"/>
      <c r="G70" s="49" t="s">
        <v>3</v>
      </c>
      <c r="H70" s="62"/>
      <c r="I70" s="62"/>
      <c r="J70" s="49"/>
      <c r="K70" s="61" t="str">
        <f t="shared" si="1"/>
        <v/>
      </c>
      <c r="L70" s="61"/>
      <c r="M70" s="6" t="str">
        <f t="shared" si="2"/>
        <v/>
      </c>
      <c r="N70" s="49"/>
      <c r="O70" s="8"/>
      <c r="P70" s="62"/>
      <c r="Q70" s="62"/>
      <c r="R70" s="63" t="str">
        <f t="shared" si="3"/>
        <v/>
      </c>
      <c r="S70" s="63"/>
      <c r="T70" s="64" t="str">
        <f t="shared" si="4"/>
        <v/>
      </c>
      <c r="U70" s="64"/>
    </row>
    <row r="71" spans="2:21" x14ac:dyDescent="0.15">
      <c r="B71" s="49">
        <v>63</v>
      </c>
      <c r="C71" s="61" t="str">
        <f t="shared" si="0"/>
        <v/>
      </c>
      <c r="D71" s="61"/>
      <c r="E71" s="49"/>
      <c r="F71" s="8"/>
      <c r="G71" s="49" t="s">
        <v>4</v>
      </c>
      <c r="H71" s="62"/>
      <c r="I71" s="62"/>
      <c r="J71" s="49"/>
      <c r="K71" s="61" t="str">
        <f t="shared" si="1"/>
        <v/>
      </c>
      <c r="L71" s="61"/>
      <c r="M71" s="6" t="str">
        <f t="shared" si="2"/>
        <v/>
      </c>
      <c r="N71" s="49"/>
      <c r="O71" s="8"/>
      <c r="P71" s="62"/>
      <c r="Q71" s="62"/>
      <c r="R71" s="63" t="str">
        <f t="shared" si="3"/>
        <v/>
      </c>
      <c r="S71" s="63"/>
      <c r="T71" s="64" t="str">
        <f t="shared" si="4"/>
        <v/>
      </c>
      <c r="U71" s="64"/>
    </row>
    <row r="72" spans="2:21" x14ac:dyDescent="0.15">
      <c r="B72" s="49">
        <v>64</v>
      </c>
      <c r="C72" s="61" t="str">
        <f t="shared" si="0"/>
        <v/>
      </c>
      <c r="D72" s="61"/>
      <c r="E72" s="49"/>
      <c r="F72" s="8"/>
      <c r="G72" s="49" t="s">
        <v>3</v>
      </c>
      <c r="H72" s="62"/>
      <c r="I72" s="62"/>
      <c r="J72" s="49"/>
      <c r="K72" s="61" t="str">
        <f t="shared" si="1"/>
        <v/>
      </c>
      <c r="L72" s="61"/>
      <c r="M72" s="6" t="str">
        <f t="shared" si="2"/>
        <v/>
      </c>
      <c r="N72" s="49"/>
      <c r="O72" s="8"/>
      <c r="P72" s="62"/>
      <c r="Q72" s="62"/>
      <c r="R72" s="63" t="str">
        <f t="shared" si="3"/>
        <v/>
      </c>
      <c r="S72" s="63"/>
      <c r="T72" s="64" t="str">
        <f t="shared" si="4"/>
        <v/>
      </c>
      <c r="U72" s="64"/>
    </row>
    <row r="73" spans="2:21" x14ac:dyDescent="0.15">
      <c r="B73" s="49">
        <v>65</v>
      </c>
      <c r="C73" s="61" t="str">
        <f t="shared" si="0"/>
        <v/>
      </c>
      <c r="D73" s="61"/>
      <c r="E73" s="49"/>
      <c r="F73" s="8"/>
      <c r="G73" s="49" t="s">
        <v>4</v>
      </c>
      <c r="H73" s="62"/>
      <c r="I73" s="62"/>
      <c r="J73" s="49"/>
      <c r="K73" s="61" t="str">
        <f t="shared" si="1"/>
        <v/>
      </c>
      <c r="L73" s="61"/>
      <c r="M73" s="6" t="str">
        <f t="shared" si="2"/>
        <v/>
      </c>
      <c r="N73" s="49"/>
      <c r="O73" s="8"/>
      <c r="P73" s="62"/>
      <c r="Q73" s="62"/>
      <c r="R73" s="63" t="str">
        <f t="shared" si="3"/>
        <v/>
      </c>
      <c r="S73" s="63"/>
      <c r="T73" s="64" t="str">
        <f t="shared" si="4"/>
        <v/>
      </c>
      <c r="U73" s="64"/>
    </row>
    <row r="74" spans="2:21" x14ac:dyDescent="0.15">
      <c r="B74" s="49">
        <v>66</v>
      </c>
      <c r="C74" s="61" t="str">
        <f t="shared" ref="C74:C108" si="5">IF(R73="","",C73+R73)</f>
        <v/>
      </c>
      <c r="D74" s="61"/>
      <c r="E74" s="49"/>
      <c r="F74" s="8"/>
      <c r="G74" s="49" t="s">
        <v>4</v>
      </c>
      <c r="H74" s="62"/>
      <c r="I74" s="62"/>
      <c r="J74" s="49"/>
      <c r="K74" s="61" t="str">
        <f t="shared" ref="K74:K108" si="6">IF(F74="","",C74*0.04)</f>
        <v/>
      </c>
      <c r="L74" s="61"/>
      <c r="M74" s="6" t="str">
        <f t="shared" ref="M74:M108" si="7">IF(J74="","",(K74/J74)/1000)</f>
        <v/>
      </c>
      <c r="N74" s="49"/>
      <c r="O74" s="8"/>
      <c r="P74" s="62"/>
      <c r="Q74" s="62"/>
      <c r="R74" s="63" t="str">
        <f t="shared" ref="R74:R108" si="8">IF(O74="","",(IF(G74="売",H74-P74,P74-H74))*M74*10000000)</f>
        <v/>
      </c>
      <c r="S74" s="63"/>
      <c r="T74" s="64" t="str">
        <f t="shared" ref="T74:T108" si="9">IF(O74="","",IF(R74&lt;0,J74*(-1),IF(G74="買",(P74-H74)*10000,(H74-P74)*10000)))</f>
        <v/>
      </c>
      <c r="U74" s="64"/>
    </row>
    <row r="75" spans="2:21" x14ac:dyDescent="0.15">
      <c r="B75" s="49">
        <v>67</v>
      </c>
      <c r="C75" s="61" t="str">
        <f t="shared" si="5"/>
        <v/>
      </c>
      <c r="D75" s="61"/>
      <c r="E75" s="49"/>
      <c r="F75" s="8"/>
      <c r="G75" s="49" t="s">
        <v>3</v>
      </c>
      <c r="H75" s="62"/>
      <c r="I75" s="62"/>
      <c r="J75" s="49"/>
      <c r="K75" s="61" t="str">
        <f t="shared" si="6"/>
        <v/>
      </c>
      <c r="L75" s="61"/>
      <c r="M75" s="6" t="str">
        <f t="shared" si="7"/>
        <v/>
      </c>
      <c r="N75" s="49"/>
      <c r="O75" s="8"/>
      <c r="P75" s="62"/>
      <c r="Q75" s="62"/>
      <c r="R75" s="63" t="str">
        <f t="shared" si="8"/>
        <v/>
      </c>
      <c r="S75" s="63"/>
      <c r="T75" s="64" t="str">
        <f t="shared" si="9"/>
        <v/>
      </c>
      <c r="U75" s="64"/>
    </row>
    <row r="76" spans="2:21" x14ac:dyDescent="0.15">
      <c r="B76" s="49">
        <v>68</v>
      </c>
      <c r="C76" s="61" t="str">
        <f t="shared" si="5"/>
        <v/>
      </c>
      <c r="D76" s="61"/>
      <c r="E76" s="49"/>
      <c r="F76" s="8"/>
      <c r="G76" s="49" t="s">
        <v>3</v>
      </c>
      <c r="H76" s="62"/>
      <c r="I76" s="62"/>
      <c r="J76" s="49"/>
      <c r="K76" s="61" t="str">
        <f t="shared" si="6"/>
        <v/>
      </c>
      <c r="L76" s="61"/>
      <c r="M76" s="6" t="str">
        <f t="shared" si="7"/>
        <v/>
      </c>
      <c r="N76" s="49"/>
      <c r="O76" s="8"/>
      <c r="P76" s="62"/>
      <c r="Q76" s="62"/>
      <c r="R76" s="63" t="str">
        <f t="shared" si="8"/>
        <v/>
      </c>
      <c r="S76" s="63"/>
      <c r="T76" s="64" t="str">
        <f t="shared" si="9"/>
        <v/>
      </c>
      <c r="U76" s="64"/>
    </row>
    <row r="77" spans="2:21" x14ac:dyDescent="0.15">
      <c r="B77" s="49">
        <v>69</v>
      </c>
      <c r="C77" s="61" t="str">
        <f t="shared" si="5"/>
        <v/>
      </c>
      <c r="D77" s="61"/>
      <c r="E77" s="49"/>
      <c r="F77" s="8"/>
      <c r="G77" s="49" t="s">
        <v>3</v>
      </c>
      <c r="H77" s="62"/>
      <c r="I77" s="62"/>
      <c r="J77" s="49"/>
      <c r="K77" s="61" t="str">
        <f t="shared" si="6"/>
        <v/>
      </c>
      <c r="L77" s="61"/>
      <c r="M77" s="6" t="str">
        <f t="shared" si="7"/>
        <v/>
      </c>
      <c r="N77" s="49"/>
      <c r="O77" s="8"/>
      <c r="P77" s="62"/>
      <c r="Q77" s="62"/>
      <c r="R77" s="63" t="str">
        <f t="shared" si="8"/>
        <v/>
      </c>
      <c r="S77" s="63"/>
      <c r="T77" s="64" t="str">
        <f t="shared" si="9"/>
        <v/>
      </c>
      <c r="U77" s="64"/>
    </row>
    <row r="78" spans="2:21" x14ac:dyDescent="0.15">
      <c r="B78" s="49">
        <v>70</v>
      </c>
      <c r="C78" s="61" t="str">
        <f t="shared" si="5"/>
        <v/>
      </c>
      <c r="D78" s="61"/>
      <c r="E78" s="49"/>
      <c r="F78" s="8"/>
      <c r="G78" s="49" t="s">
        <v>4</v>
      </c>
      <c r="H78" s="62"/>
      <c r="I78" s="62"/>
      <c r="J78" s="49"/>
      <c r="K78" s="61" t="str">
        <f t="shared" si="6"/>
        <v/>
      </c>
      <c r="L78" s="61"/>
      <c r="M78" s="6" t="str">
        <f t="shared" si="7"/>
        <v/>
      </c>
      <c r="N78" s="49"/>
      <c r="O78" s="8"/>
      <c r="P78" s="62"/>
      <c r="Q78" s="62"/>
      <c r="R78" s="63" t="str">
        <f t="shared" si="8"/>
        <v/>
      </c>
      <c r="S78" s="63"/>
      <c r="T78" s="64" t="str">
        <f t="shared" si="9"/>
        <v/>
      </c>
      <c r="U78" s="64"/>
    </row>
    <row r="79" spans="2:21" x14ac:dyDescent="0.15">
      <c r="B79" s="49">
        <v>71</v>
      </c>
      <c r="C79" s="61" t="str">
        <f t="shared" si="5"/>
        <v/>
      </c>
      <c r="D79" s="61"/>
      <c r="E79" s="49"/>
      <c r="F79" s="8"/>
      <c r="G79" s="49" t="s">
        <v>3</v>
      </c>
      <c r="H79" s="62"/>
      <c r="I79" s="62"/>
      <c r="J79" s="49"/>
      <c r="K79" s="61" t="str">
        <f t="shared" si="6"/>
        <v/>
      </c>
      <c r="L79" s="61"/>
      <c r="M79" s="6" t="str">
        <f t="shared" si="7"/>
        <v/>
      </c>
      <c r="N79" s="49"/>
      <c r="O79" s="8"/>
      <c r="P79" s="62"/>
      <c r="Q79" s="62"/>
      <c r="R79" s="63" t="str">
        <f t="shared" si="8"/>
        <v/>
      </c>
      <c r="S79" s="63"/>
      <c r="T79" s="64" t="str">
        <f t="shared" si="9"/>
        <v/>
      </c>
      <c r="U79" s="64"/>
    </row>
    <row r="80" spans="2:21" x14ac:dyDescent="0.15">
      <c r="B80" s="49">
        <v>72</v>
      </c>
      <c r="C80" s="61" t="str">
        <f t="shared" si="5"/>
        <v/>
      </c>
      <c r="D80" s="61"/>
      <c r="E80" s="49"/>
      <c r="F80" s="8"/>
      <c r="G80" s="49" t="s">
        <v>4</v>
      </c>
      <c r="H80" s="62"/>
      <c r="I80" s="62"/>
      <c r="J80" s="49"/>
      <c r="K80" s="61" t="str">
        <f t="shared" si="6"/>
        <v/>
      </c>
      <c r="L80" s="61"/>
      <c r="M80" s="6" t="str">
        <f t="shared" si="7"/>
        <v/>
      </c>
      <c r="N80" s="49"/>
      <c r="O80" s="8"/>
      <c r="P80" s="62"/>
      <c r="Q80" s="62"/>
      <c r="R80" s="63" t="str">
        <f t="shared" si="8"/>
        <v/>
      </c>
      <c r="S80" s="63"/>
      <c r="T80" s="64" t="str">
        <f t="shared" si="9"/>
        <v/>
      </c>
      <c r="U80" s="64"/>
    </row>
    <row r="81" spans="2:21" x14ac:dyDescent="0.15">
      <c r="B81" s="49">
        <v>73</v>
      </c>
      <c r="C81" s="61" t="str">
        <f t="shared" si="5"/>
        <v/>
      </c>
      <c r="D81" s="61"/>
      <c r="E81" s="49"/>
      <c r="F81" s="8"/>
      <c r="G81" s="49" t="s">
        <v>3</v>
      </c>
      <c r="H81" s="62"/>
      <c r="I81" s="62"/>
      <c r="J81" s="49"/>
      <c r="K81" s="61" t="str">
        <f t="shared" si="6"/>
        <v/>
      </c>
      <c r="L81" s="61"/>
      <c r="M81" s="6" t="str">
        <f t="shared" si="7"/>
        <v/>
      </c>
      <c r="N81" s="49"/>
      <c r="O81" s="8"/>
      <c r="P81" s="62"/>
      <c r="Q81" s="62"/>
      <c r="R81" s="63" t="str">
        <f t="shared" si="8"/>
        <v/>
      </c>
      <c r="S81" s="63"/>
      <c r="T81" s="64" t="str">
        <f t="shared" si="9"/>
        <v/>
      </c>
      <c r="U81" s="64"/>
    </row>
    <row r="82" spans="2:21" x14ac:dyDescent="0.15">
      <c r="B82" s="49">
        <v>74</v>
      </c>
      <c r="C82" s="61" t="str">
        <f t="shared" si="5"/>
        <v/>
      </c>
      <c r="D82" s="61"/>
      <c r="E82" s="49"/>
      <c r="F82" s="8"/>
      <c r="G82" s="49" t="s">
        <v>3</v>
      </c>
      <c r="H82" s="62"/>
      <c r="I82" s="62"/>
      <c r="J82" s="49"/>
      <c r="K82" s="61" t="str">
        <f t="shared" si="6"/>
        <v/>
      </c>
      <c r="L82" s="61"/>
      <c r="M82" s="6" t="str">
        <f t="shared" si="7"/>
        <v/>
      </c>
      <c r="N82" s="49"/>
      <c r="O82" s="8"/>
      <c r="P82" s="62"/>
      <c r="Q82" s="62"/>
      <c r="R82" s="63" t="str">
        <f t="shared" si="8"/>
        <v/>
      </c>
      <c r="S82" s="63"/>
      <c r="T82" s="64" t="str">
        <f t="shared" si="9"/>
        <v/>
      </c>
      <c r="U82" s="64"/>
    </row>
    <row r="83" spans="2:21" x14ac:dyDescent="0.15">
      <c r="B83" s="49">
        <v>75</v>
      </c>
      <c r="C83" s="61" t="str">
        <f t="shared" si="5"/>
        <v/>
      </c>
      <c r="D83" s="61"/>
      <c r="E83" s="49"/>
      <c r="F83" s="8"/>
      <c r="G83" s="49" t="s">
        <v>3</v>
      </c>
      <c r="H83" s="62"/>
      <c r="I83" s="62"/>
      <c r="J83" s="49"/>
      <c r="K83" s="61" t="str">
        <f t="shared" si="6"/>
        <v/>
      </c>
      <c r="L83" s="61"/>
      <c r="M83" s="6" t="str">
        <f t="shared" si="7"/>
        <v/>
      </c>
      <c r="N83" s="49"/>
      <c r="O83" s="8"/>
      <c r="P83" s="62"/>
      <c r="Q83" s="62"/>
      <c r="R83" s="63" t="str">
        <f t="shared" si="8"/>
        <v/>
      </c>
      <c r="S83" s="63"/>
      <c r="T83" s="64" t="str">
        <f t="shared" si="9"/>
        <v/>
      </c>
      <c r="U83" s="64"/>
    </row>
    <row r="84" spans="2:21" x14ac:dyDescent="0.15">
      <c r="B84" s="49">
        <v>76</v>
      </c>
      <c r="C84" s="61" t="str">
        <f t="shared" si="5"/>
        <v/>
      </c>
      <c r="D84" s="61"/>
      <c r="E84" s="49"/>
      <c r="F84" s="8"/>
      <c r="G84" s="49" t="s">
        <v>3</v>
      </c>
      <c r="H84" s="62"/>
      <c r="I84" s="62"/>
      <c r="J84" s="49"/>
      <c r="K84" s="61" t="str">
        <f t="shared" si="6"/>
        <v/>
      </c>
      <c r="L84" s="61"/>
      <c r="M84" s="6" t="str">
        <f t="shared" si="7"/>
        <v/>
      </c>
      <c r="N84" s="49"/>
      <c r="O84" s="8"/>
      <c r="P84" s="62"/>
      <c r="Q84" s="62"/>
      <c r="R84" s="63" t="str">
        <f t="shared" si="8"/>
        <v/>
      </c>
      <c r="S84" s="63"/>
      <c r="T84" s="64" t="str">
        <f t="shared" si="9"/>
        <v/>
      </c>
      <c r="U84" s="64"/>
    </row>
    <row r="85" spans="2:21" x14ac:dyDescent="0.15">
      <c r="B85" s="49">
        <v>77</v>
      </c>
      <c r="C85" s="61" t="str">
        <f t="shared" si="5"/>
        <v/>
      </c>
      <c r="D85" s="61"/>
      <c r="E85" s="49"/>
      <c r="F85" s="8"/>
      <c r="G85" s="49" t="s">
        <v>4</v>
      </c>
      <c r="H85" s="62"/>
      <c r="I85" s="62"/>
      <c r="J85" s="49"/>
      <c r="K85" s="61" t="str">
        <f t="shared" si="6"/>
        <v/>
      </c>
      <c r="L85" s="61"/>
      <c r="M85" s="6" t="str">
        <f t="shared" si="7"/>
        <v/>
      </c>
      <c r="N85" s="49"/>
      <c r="O85" s="8"/>
      <c r="P85" s="62"/>
      <c r="Q85" s="62"/>
      <c r="R85" s="63" t="str">
        <f t="shared" si="8"/>
        <v/>
      </c>
      <c r="S85" s="63"/>
      <c r="T85" s="64" t="str">
        <f t="shared" si="9"/>
        <v/>
      </c>
      <c r="U85" s="64"/>
    </row>
    <row r="86" spans="2:21" x14ac:dyDescent="0.15">
      <c r="B86" s="49">
        <v>78</v>
      </c>
      <c r="C86" s="61" t="str">
        <f t="shared" si="5"/>
        <v/>
      </c>
      <c r="D86" s="61"/>
      <c r="E86" s="49"/>
      <c r="F86" s="8"/>
      <c r="G86" s="49" t="s">
        <v>3</v>
      </c>
      <c r="H86" s="62"/>
      <c r="I86" s="62"/>
      <c r="J86" s="49"/>
      <c r="K86" s="61" t="str">
        <f t="shared" si="6"/>
        <v/>
      </c>
      <c r="L86" s="61"/>
      <c r="M86" s="6" t="str">
        <f t="shared" si="7"/>
        <v/>
      </c>
      <c r="N86" s="49"/>
      <c r="O86" s="8"/>
      <c r="P86" s="62"/>
      <c r="Q86" s="62"/>
      <c r="R86" s="63" t="str">
        <f t="shared" si="8"/>
        <v/>
      </c>
      <c r="S86" s="63"/>
      <c r="T86" s="64" t="str">
        <f t="shared" si="9"/>
        <v/>
      </c>
      <c r="U86" s="64"/>
    </row>
    <row r="87" spans="2:21" x14ac:dyDescent="0.15">
      <c r="B87" s="49">
        <v>79</v>
      </c>
      <c r="C87" s="61" t="str">
        <f t="shared" si="5"/>
        <v/>
      </c>
      <c r="D87" s="61"/>
      <c r="E87" s="49"/>
      <c r="F87" s="8"/>
      <c r="G87" s="49" t="s">
        <v>4</v>
      </c>
      <c r="H87" s="62"/>
      <c r="I87" s="62"/>
      <c r="J87" s="49"/>
      <c r="K87" s="61" t="str">
        <f t="shared" si="6"/>
        <v/>
      </c>
      <c r="L87" s="61"/>
      <c r="M87" s="6" t="str">
        <f t="shared" si="7"/>
        <v/>
      </c>
      <c r="N87" s="49"/>
      <c r="O87" s="8"/>
      <c r="P87" s="62"/>
      <c r="Q87" s="62"/>
      <c r="R87" s="63" t="str">
        <f t="shared" si="8"/>
        <v/>
      </c>
      <c r="S87" s="63"/>
      <c r="T87" s="64" t="str">
        <f t="shared" si="9"/>
        <v/>
      </c>
      <c r="U87" s="64"/>
    </row>
    <row r="88" spans="2:21" x14ac:dyDescent="0.15">
      <c r="B88" s="49">
        <v>80</v>
      </c>
      <c r="C88" s="61" t="str">
        <f t="shared" si="5"/>
        <v/>
      </c>
      <c r="D88" s="61"/>
      <c r="E88" s="49"/>
      <c r="F88" s="8"/>
      <c r="G88" s="49" t="s">
        <v>4</v>
      </c>
      <c r="H88" s="62"/>
      <c r="I88" s="62"/>
      <c r="J88" s="49"/>
      <c r="K88" s="61" t="str">
        <f t="shared" si="6"/>
        <v/>
      </c>
      <c r="L88" s="61"/>
      <c r="M88" s="6" t="str">
        <f t="shared" si="7"/>
        <v/>
      </c>
      <c r="N88" s="49"/>
      <c r="O88" s="8"/>
      <c r="P88" s="62"/>
      <c r="Q88" s="62"/>
      <c r="R88" s="63" t="str">
        <f t="shared" si="8"/>
        <v/>
      </c>
      <c r="S88" s="63"/>
      <c r="T88" s="64" t="str">
        <f t="shared" si="9"/>
        <v/>
      </c>
      <c r="U88" s="64"/>
    </row>
    <row r="89" spans="2:21" x14ac:dyDescent="0.15">
      <c r="B89" s="49">
        <v>81</v>
      </c>
      <c r="C89" s="61" t="str">
        <f t="shared" si="5"/>
        <v/>
      </c>
      <c r="D89" s="61"/>
      <c r="E89" s="49"/>
      <c r="F89" s="8"/>
      <c r="G89" s="49" t="s">
        <v>4</v>
      </c>
      <c r="H89" s="62"/>
      <c r="I89" s="62"/>
      <c r="J89" s="49"/>
      <c r="K89" s="61" t="str">
        <f t="shared" si="6"/>
        <v/>
      </c>
      <c r="L89" s="61"/>
      <c r="M89" s="6" t="str">
        <f t="shared" si="7"/>
        <v/>
      </c>
      <c r="N89" s="49"/>
      <c r="O89" s="8"/>
      <c r="P89" s="62"/>
      <c r="Q89" s="62"/>
      <c r="R89" s="63" t="str">
        <f t="shared" si="8"/>
        <v/>
      </c>
      <c r="S89" s="63"/>
      <c r="T89" s="64" t="str">
        <f t="shared" si="9"/>
        <v/>
      </c>
      <c r="U89" s="64"/>
    </row>
    <row r="90" spans="2:21" x14ac:dyDescent="0.15">
      <c r="B90" s="49">
        <v>82</v>
      </c>
      <c r="C90" s="61" t="str">
        <f t="shared" si="5"/>
        <v/>
      </c>
      <c r="D90" s="61"/>
      <c r="E90" s="49"/>
      <c r="F90" s="8"/>
      <c r="G90" s="49" t="s">
        <v>4</v>
      </c>
      <c r="H90" s="62"/>
      <c r="I90" s="62"/>
      <c r="J90" s="49"/>
      <c r="K90" s="61" t="str">
        <f t="shared" si="6"/>
        <v/>
      </c>
      <c r="L90" s="61"/>
      <c r="M90" s="6" t="str">
        <f t="shared" si="7"/>
        <v/>
      </c>
      <c r="N90" s="49"/>
      <c r="O90" s="8"/>
      <c r="P90" s="62"/>
      <c r="Q90" s="62"/>
      <c r="R90" s="63" t="str">
        <f t="shared" si="8"/>
        <v/>
      </c>
      <c r="S90" s="63"/>
      <c r="T90" s="64" t="str">
        <f t="shared" si="9"/>
        <v/>
      </c>
      <c r="U90" s="64"/>
    </row>
    <row r="91" spans="2:21" x14ac:dyDescent="0.15">
      <c r="B91" s="49">
        <v>83</v>
      </c>
      <c r="C91" s="61" t="str">
        <f t="shared" si="5"/>
        <v/>
      </c>
      <c r="D91" s="61"/>
      <c r="E91" s="49"/>
      <c r="F91" s="8"/>
      <c r="G91" s="49" t="s">
        <v>4</v>
      </c>
      <c r="H91" s="62"/>
      <c r="I91" s="62"/>
      <c r="J91" s="49"/>
      <c r="K91" s="61" t="str">
        <f t="shared" si="6"/>
        <v/>
      </c>
      <c r="L91" s="61"/>
      <c r="M91" s="6" t="str">
        <f t="shared" si="7"/>
        <v/>
      </c>
      <c r="N91" s="49"/>
      <c r="O91" s="8"/>
      <c r="P91" s="62"/>
      <c r="Q91" s="62"/>
      <c r="R91" s="63" t="str">
        <f t="shared" si="8"/>
        <v/>
      </c>
      <c r="S91" s="63"/>
      <c r="T91" s="64" t="str">
        <f t="shared" si="9"/>
        <v/>
      </c>
      <c r="U91" s="64"/>
    </row>
    <row r="92" spans="2:21" x14ac:dyDescent="0.15">
      <c r="B92" s="49">
        <v>84</v>
      </c>
      <c r="C92" s="61" t="str">
        <f t="shared" si="5"/>
        <v/>
      </c>
      <c r="D92" s="61"/>
      <c r="E92" s="49"/>
      <c r="F92" s="8"/>
      <c r="G92" s="49" t="s">
        <v>3</v>
      </c>
      <c r="H92" s="62"/>
      <c r="I92" s="62"/>
      <c r="J92" s="49"/>
      <c r="K92" s="61" t="str">
        <f t="shared" si="6"/>
        <v/>
      </c>
      <c r="L92" s="61"/>
      <c r="M92" s="6" t="str">
        <f t="shared" si="7"/>
        <v/>
      </c>
      <c r="N92" s="49"/>
      <c r="O92" s="8"/>
      <c r="P92" s="62"/>
      <c r="Q92" s="62"/>
      <c r="R92" s="63" t="str">
        <f t="shared" si="8"/>
        <v/>
      </c>
      <c r="S92" s="63"/>
      <c r="T92" s="64" t="str">
        <f t="shared" si="9"/>
        <v/>
      </c>
      <c r="U92" s="64"/>
    </row>
    <row r="93" spans="2:21" x14ac:dyDescent="0.15">
      <c r="B93" s="49">
        <v>85</v>
      </c>
      <c r="C93" s="61" t="str">
        <f t="shared" si="5"/>
        <v/>
      </c>
      <c r="D93" s="61"/>
      <c r="E93" s="49"/>
      <c r="F93" s="8"/>
      <c r="G93" s="49" t="s">
        <v>4</v>
      </c>
      <c r="H93" s="62"/>
      <c r="I93" s="62"/>
      <c r="J93" s="49"/>
      <c r="K93" s="61" t="str">
        <f t="shared" si="6"/>
        <v/>
      </c>
      <c r="L93" s="61"/>
      <c r="M93" s="6" t="str">
        <f t="shared" si="7"/>
        <v/>
      </c>
      <c r="N93" s="49"/>
      <c r="O93" s="8"/>
      <c r="P93" s="62"/>
      <c r="Q93" s="62"/>
      <c r="R93" s="63" t="str">
        <f t="shared" si="8"/>
        <v/>
      </c>
      <c r="S93" s="63"/>
      <c r="T93" s="64" t="str">
        <f t="shared" si="9"/>
        <v/>
      </c>
      <c r="U93" s="64"/>
    </row>
    <row r="94" spans="2:21" x14ac:dyDescent="0.15">
      <c r="B94" s="49">
        <v>86</v>
      </c>
      <c r="C94" s="61" t="str">
        <f t="shared" si="5"/>
        <v/>
      </c>
      <c r="D94" s="61"/>
      <c r="E94" s="49"/>
      <c r="F94" s="8"/>
      <c r="G94" s="49" t="s">
        <v>3</v>
      </c>
      <c r="H94" s="62"/>
      <c r="I94" s="62"/>
      <c r="J94" s="49"/>
      <c r="K94" s="61" t="str">
        <f t="shared" si="6"/>
        <v/>
      </c>
      <c r="L94" s="61"/>
      <c r="M94" s="6" t="str">
        <f t="shared" si="7"/>
        <v/>
      </c>
      <c r="N94" s="49"/>
      <c r="O94" s="8"/>
      <c r="P94" s="62"/>
      <c r="Q94" s="62"/>
      <c r="R94" s="63" t="str">
        <f t="shared" si="8"/>
        <v/>
      </c>
      <c r="S94" s="63"/>
      <c r="T94" s="64" t="str">
        <f t="shared" si="9"/>
        <v/>
      </c>
      <c r="U94" s="64"/>
    </row>
    <row r="95" spans="2:21" x14ac:dyDescent="0.15">
      <c r="B95" s="49">
        <v>87</v>
      </c>
      <c r="C95" s="61" t="str">
        <f t="shared" si="5"/>
        <v/>
      </c>
      <c r="D95" s="61"/>
      <c r="E95" s="49"/>
      <c r="F95" s="8"/>
      <c r="G95" s="49" t="s">
        <v>4</v>
      </c>
      <c r="H95" s="62"/>
      <c r="I95" s="62"/>
      <c r="J95" s="49"/>
      <c r="K95" s="61" t="str">
        <f t="shared" si="6"/>
        <v/>
      </c>
      <c r="L95" s="61"/>
      <c r="M95" s="6" t="str">
        <f t="shared" si="7"/>
        <v/>
      </c>
      <c r="N95" s="49"/>
      <c r="O95" s="8"/>
      <c r="P95" s="62"/>
      <c r="Q95" s="62"/>
      <c r="R95" s="63" t="str">
        <f t="shared" si="8"/>
        <v/>
      </c>
      <c r="S95" s="63"/>
      <c r="T95" s="64" t="str">
        <f t="shared" si="9"/>
        <v/>
      </c>
      <c r="U95" s="64"/>
    </row>
    <row r="96" spans="2:21" x14ac:dyDescent="0.15">
      <c r="B96" s="49">
        <v>88</v>
      </c>
      <c r="C96" s="61" t="str">
        <f t="shared" si="5"/>
        <v/>
      </c>
      <c r="D96" s="61"/>
      <c r="E96" s="49"/>
      <c r="F96" s="8"/>
      <c r="G96" s="49" t="s">
        <v>3</v>
      </c>
      <c r="H96" s="62"/>
      <c r="I96" s="62"/>
      <c r="J96" s="49"/>
      <c r="K96" s="61" t="str">
        <f t="shared" si="6"/>
        <v/>
      </c>
      <c r="L96" s="61"/>
      <c r="M96" s="6" t="str">
        <f t="shared" si="7"/>
        <v/>
      </c>
      <c r="N96" s="49"/>
      <c r="O96" s="8"/>
      <c r="P96" s="62"/>
      <c r="Q96" s="62"/>
      <c r="R96" s="63" t="str">
        <f t="shared" si="8"/>
        <v/>
      </c>
      <c r="S96" s="63"/>
      <c r="T96" s="64" t="str">
        <f t="shared" si="9"/>
        <v/>
      </c>
      <c r="U96" s="64"/>
    </row>
    <row r="97" spans="2:21" x14ac:dyDescent="0.15">
      <c r="B97" s="49">
        <v>89</v>
      </c>
      <c r="C97" s="61" t="str">
        <f t="shared" si="5"/>
        <v/>
      </c>
      <c r="D97" s="61"/>
      <c r="E97" s="49"/>
      <c r="F97" s="8"/>
      <c r="G97" s="49" t="s">
        <v>4</v>
      </c>
      <c r="H97" s="62"/>
      <c r="I97" s="62"/>
      <c r="J97" s="49"/>
      <c r="K97" s="61" t="str">
        <f t="shared" si="6"/>
        <v/>
      </c>
      <c r="L97" s="61"/>
      <c r="M97" s="6" t="str">
        <f t="shared" si="7"/>
        <v/>
      </c>
      <c r="N97" s="49"/>
      <c r="O97" s="8"/>
      <c r="P97" s="62"/>
      <c r="Q97" s="62"/>
      <c r="R97" s="63" t="str">
        <f t="shared" si="8"/>
        <v/>
      </c>
      <c r="S97" s="63"/>
      <c r="T97" s="64" t="str">
        <f t="shared" si="9"/>
        <v/>
      </c>
      <c r="U97" s="64"/>
    </row>
    <row r="98" spans="2:21" x14ac:dyDescent="0.15">
      <c r="B98" s="49">
        <v>90</v>
      </c>
      <c r="C98" s="61" t="str">
        <f t="shared" si="5"/>
        <v/>
      </c>
      <c r="D98" s="61"/>
      <c r="E98" s="49"/>
      <c r="F98" s="8"/>
      <c r="G98" s="49" t="s">
        <v>3</v>
      </c>
      <c r="H98" s="62"/>
      <c r="I98" s="62"/>
      <c r="J98" s="49"/>
      <c r="K98" s="61" t="str">
        <f t="shared" si="6"/>
        <v/>
      </c>
      <c r="L98" s="61"/>
      <c r="M98" s="6" t="str">
        <f t="shared" si="7"/>
        <v/>
      </c>
      <c r="N98" s="49"/>
      <c r="O98" s="8"/>
      <c r="P98" s="62"/>
      <c r="Q98" s="62"/>
      <c r="R98" s="63" t="str">
        <f t="shared" si="8"/>
        <v/>
      </c>
      <c r="S98" s="63"/>
      <c r="T98" s="64" t="str">
        <f t="shared" si="9"/>
        <v/>
      </c>
      <c r="U98" s="64"/>
    </row>
    <row r="99" spans="2:21" x14ac:dyDescent="0.15">
      <c r="B99" s="49">
        <v>91</v>
      </c>
      <c r="C99" s="61" t="str">
        <f t="shared" si="5"/>
        <v/>
      </c>
      <c r="D99" s="61"/>
      <c r="E99" s="49"/>
      <c r="F99" s="8"/>
      <c r="G99" s="49" t="s">
        <v>4</v>
      </c>
      <c r="H99" s="62"/>
      <c r="I99" s="62"/>
      <c r="J99" s="49"/>
      <c r="K99" s="61" t="str">
        <f t="shared" si="6"/>
        <v/>
      </c>
      <c r="L99" s="61"/>
      <c r="M99" s="6" t="str">
        <f t="shared" si="7"/>
        <v/>
      </c>
      <c r="N99" s="49"/>
      <c r="O99" s="8"/>
      <c r="P99" s="62"/>
      <c r="Q99" s="62"/>
      <c r="R99" s="63" t="str">
        <f t="shared" si="8"/>
        <v/>
      </c>
      <c r="S99" s="63"/>
      <c r="T99" s="64" t="str">
        <f t="shared" si="9"/>
        <v/>
      </c>
      <c r="U99" s="64"/>
    </row>
    <row r="100" spans="2:21" x14ac:dyDescent="0.15">
      <c r="B100" s="49">
        <v>92</v>
      </c>
      <c r="C100" s="61" t="str">
        <f t="shared" si="5"/>
        <v/>
      </c>
      <c r="D100" s="61"/>
      <c r="E100" s="49"/>
      <c r="F100" s="8"/>
      <c r="G100" s="49" t="s">
        <v>4</v>
      </c>
      <c r="H100" s="62"/>
      <c r="I100" s="62"/>
      <c r="J100" s="49"/>
      <c r="K100" s="61" t="str">
        <f t="shared" si="6"/>
        <v/>
      </c>
      <c r="L100" s="61"/>
      <c r="M100" s="6" t="str">
        <f t="shared" si="7"/>
        <v/>
      </c>
      <c r="N100" s="49"/>
      <c r="O100" s="8"/>
      <c r="P100" s="62"/>
      <c r="Q100" s="62"/>
      <c r="R100" s="63" t="str">
        <f t="shared" si="8"/>
        <v/>
      </c>
      <c r="S100" s="63"/>
      <c r="T100" s="64" t="str">
        <f t="shared" si="9"/>
        <v/>
      </c>
      <c r="U100" s="64"/>
    </row>
    <row r="101" spans="2:21" x14ac:dyDescent="0.15">
      <c r="B101" s="49">
        <v>93</v>
      </c>
      <c r="C101" s="61" t="str">
        <f t="shared" si="5"/>
        <v/>
      </c>
      <c r="D101" s="61"/>
      <c r="E101" s="49"/>
      <c r="F101" s="8"/>
      <c r="G101" s="49" t="s">
        <v>3</v>
      </c>
      <c r="H101" s="62"/>
      <c r="I101" s="62"/>
      <c r="J101" s="49"/>
      <c r="K101" s="61" t="str">
        <f t="shared" si="6"/>
        <v/>
      </c>
      <c r="L101" s="61"/>
      <c r="M101" s="6" t="str">
        <f t="shared" si="7"/>
        <v/>
      </c>
      <c r="N101" s="49"/>
      <c r="O101" s="8"/>
      <c r="P101" s="62"/>
      <c r="Q101" s="62"/>
      <c r="R101" s="63" t="str">
        <f t="shared" si="8"/>
        <v/>
      </c>
      <c r="S101" s="63"/>
      <c r="T101" s="64" t="str">
        <f t="shared" si="9"/>
        <v/>
      </c>
      <c r="U101" s="64"/>
    </row>
    <row r="102" spans="2:21" x14ac:dyDescent="0.15">
      <c r="B102" s="49">
        <v>94</v>
      </c>
      <c r="C102" s="61" t="str">
        <f t="shared" si="5"/>
        <v/>
      </c>
      <c r="D102" s="61"/>
      <c r="E102" s="49"/>
      <c r="F102" s="8"/>
      <c r="G102" s="49" t="s">
        <v>3</v>
      </c>
      <c r="H102" s="62"/>
      <c r="I102" s="62"/>
      <c r="J102" s="49"/>
      <c r="K102" s="61" t="str">
        <f t="shared" si="6"/>
        <v/>
      </c>
      <c r="L102" s="61"/>
      <c r="M102" s="6" t="str">
        <f t="shared" si="7"/>
        <v/>
      </c>
      <c r="N102" s="49"/>
      <c r="O102" s="8"/>
      <c r="P102" s="62"/>
      <c r="Q102" s="62"/>
      <c r="R102" s="63" t="str">
        <f t="shared" si="8"/>
        <v/>
      </c>
      <c r="S102" s="63"/>
      <c r="T102" s="64" t="str">
        <f t="shared" si="9"/>
        <v/>
      </c>
      <c r="U102" s="64"/>
    </row>
    <row r="103" spans="2:21" x14ac:dyDescent="0.15">
      <c r="B103" s="49">
        <v>95</v>
      </c>
      <c r="C103" s="61" t="str">
        <f t="shared" si="5"/>
        <v/>
      </c>
      <c r="D103" s="61"/>
      <c r="E103" s="49"/>
      <c r="F103" s="8"/>
      <c r="G103" s="49" t="s">
        <v>3</v>
      </c>
      <c r="H103" s="62"/>
      <c r="I103" s="62"/>
      <c r="J103" s="49"/>
      <c r="K103" s="61" t="str">
        <f t="shared" si="6"/>
        <v/>
      </c>
      <c r="L103" s="61"/>
      <c r="M103" s="6" t="str">
        <f t="shared" si="7"/>
        <v/>
      </c>
      <c r="N103" s="49"/>
      <c r="O103" s="8"/>
      <c r="P103" s="62"/>
      <c r="Q103" s="62"/>
      <c r="R103" s="63" t="str">
        <f t="shared" si="8"/>
        <v/>
      </c>
      <c r="S103" s="63"/>
      <c r="T103" s="64" t="str">
        <f t="shared" si="9"/>
        <v/>
      </c>
      <c r="U103" s="64"/>
    </row>
    <row r="104" spans="2:21" x14ac:dyDescent="0.15">
      <c r="B104" s="49">
        <v>96</v>
      </c>
      <c r="C104" s="61" t="str">
        <f t="shared" si="5"/>
        <v/>
      </c>
      <c r="D104" s="61"/>
      <c r="E104" s="49"/>
      <c r="F104" s="8"/>
      <c r="G104" s="49" t="s">
        <v>4</v>
      </c>
      <c r="H104" s="62"/>
      <c r="I104" s="62"/>
      <c r="J104" s="49"/>
      <c r="K104" s="61" t="str">
        <f t="shared" si="6"/>
        <v/>
      </c>
      <c r="L104" s="61"/>
      <c r="M104" s="6" t="str">
        <f t="shared" si="7"/>
        <v/>
      </c>
      <c r="N104" s="49"/>
      <c r="O104" s="8"/>
      <c r="P104" s="62"/>
      <c r="Q104" s="62"/>
      <c r="R104" s="63" t="str">
        <f t="shared" si="8"/>
        <v/>
      </c>
      <c r="S104" s="63"/>
      <c r="T104" s="64" t="str">
        <f t="shared" si="9"/>
        <v/>
      </c>
      <c r="U104" s="64"/>
    </row>
    <row r="105" spans="2:21" x14ac:dyDescent="0.15">
      <c r="B105" s="49">
        <v>97</v>
      </c>
      <c r="C105" s="61" t="str">
        <f t="shared" si="5"/>
        <v/>
      </c>
      <c r="D105" s="61"/>
      <c r="E105" s="49"/>
      <c r="F105" s="8"/>
      <c r="G105" s="49" t="s">
        <v>3</v>
      </c>
      <c r="H105" s="62"/>
      <c r="I105" s="62"/>
      <c r="J105" s="49"/>
      <c r="K105" s="61" t="str">
        <f t="shared" si="6"/>
        <v/>
      </c>
      <c r="L105" s="61"/>
      <c r="M105" s="6" t="str">
        <f t="shared" si="7"/>
        <v/>
      </c>
      <c r="N105" s="49"/>
      <c r="O105" s="8"/>
      <c r="P105" s="62"/>
      <c r="Q105" s="62"/>
      <c r="R105" s="63" t="str">
        <f t="shared" si="8"/>
        <v/>
      </c>
      <c r="S105" s="63"/>
      <c r="T105" s="64" t="str">
        <f t="shared" si="9"/>
        <v/>
      </c>
      <c r="U105" s="64"/>
    </row>
    <row r="106" spans="2:21" x14ac:dyDescent="0.15">
      <c r="B106" s="49">
        <v>98</v>
      </c>
      <c r="C106" s="61" t="str">
        <f t="shared" si="5"/>
        <v/>
      </c>
      <c r="D106" s="61"/>
      <c r="E106" s="49"/>
      <c r="F106" s="8"/>
      <c r="G106" s="49" t="s">
        <v>4</v>
      </c>
      <c r="H106" s="62"/>
      <c r="I106" s="62"/>
      <c r="J106" s="49"/>
      <c r="K106" s="61" t="str">
        <f t="shared" si="6"/>
        <v/>
      </c>
      <c r="L106" s="61"/>
      <c r="M106" s="6" t="str">
        <f t="shared" si="7"/>
        <v/>
      </c>
      <c r="N106" s="49"/>
      <c r="O106" s="8"/>
      <c r="P106" s="62"/>
      <c r="Q106" s="62"/>
      <c r="R106" s="63" t="str">
        <f t="shared" si="8"/>
        <v/>
      </c>
      <c r="S106" s="63"/>
      <c r="T106" s="64" t="str">
        <f t="shared" si="9"/>
        <v/>
      </c>
      <c r="U106" s="64"/>
    </row>
    <row r="107" spans="2:21" x14ac:dyDescent="0.15">
      <c r="B107" s="49">
        <v>99</v>
      </c>
      <c r="C107" s="61" t="str">
        <f t="shared" si="5"/>
        <v/>
      </c>
      <c r="D107" s="61"/>
      <c r="E107" s="49"/>
      <c r="F107" s="8"/>
      <c r="G107" s="49" t="s">
        <v>4</v>
      </c>
      <c r="H107" s="62"/>
      <c r="I107" s="62"/>
      <c r="J107" s="49"/>
      <c r="K107" s="61" t="str">
        <f t="shared" si="6"/>
        <v/>
      </c>
      <c r="L107" s="61"/>
      <c r="M107" s="6" t="str">
        <f t="shared" si="7"/>
        <v/>
      </c>
      <c r="N107" s="49"/>
      <c r="O107" s="8"/>
      <c r="P107" s="62"/>
      <c r="Q107" s="62"/>
      <c r="R107" s="63" t="str">
        <f t="shared" si="8"/>
        <v/>
      </c>
      <c r="S107" s="63"/>
      <c r="T107" s="64" t="str">
        <f t="shared" si="9"/>
        <v/>
      </c>
      <c r="U107" s="64"/>
    </row>
    <row r="108" spans="2:21" x14ac:dyDescent="0.15">
      <c r="B108" s="49">
        <v>100</v>
      </c>
      <c r="C108" s="61" t="str">
        <f t="shared" si="5"/>
        <v/>
      </c>
      <c r="D108" s="61"/>
      <c r="E108" s="49"/>
      <c r="F108" s="8"/>
      <c r="G108" s="49" t="s">
        <v>3</v>
      </c>
      <c r="H108" s="62"/>
      <c r="I108" s="62"/>
      <c r="J108" s="49"/>
      <c r="K108" s="61" t="str">
        <f t="shared" si="6"/>
        <v/>
      </c>
      <c r="L108" s="61"/>
      <c r="M108" s="6" t="str">
        <f t="shared" si="7"/>
        <v/>
      </c>
      <c r="N108" s="49"/>
      <c r="O108" s="8"/>
      <c r="P108" s="62"/>
      <c r="Q108" s="62"/>
      <c r="R108" s="63" t="str">
        <f t="shared" si="8"/>
        <v/>
      </c>
      <c r="S108" s="63"/>
      <c r="T108" s="64" t="str">
        <f t="shared" si="9"/>
        <v/>
      </c>
      <c r="U108" s="64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23" priority="1" stopIfTrue="1" operator="equal">
      <formula>"買"</formula>
    </cfRule>
    <cfRule type="cellIs" dxfId="22" priority="2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5" stopIfTrue="1" operator="equal">
      <formula>"買"</formula>
    </cfRule>
    <cfRule type="cellIs" dxfId="18" priority="6" stopIfTrue="1" operator="equal">
      <formula>"売"</formula>
    </cfRule>
  </conditionalFormatting>
  <conditionalFormatting sqref="G13">
    <cfRule type="cellIs" dxfId="17" priority="3" stopIfTrue="1" operator="equal">
      <formula>"買"</formula>
    </cfRule>
    <cfRule type="cellIs" dxfId="16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28" activePane="bottomLeft" state="frozen"/>
      <selection pane="bottomLeft" activeCell="P21" sqref="P21:Q21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77" t="s">
        <v>5</v>
      </c>
      <c r="C2" s="77"/>
      <c r="D2" s="92" t="s">
        <v>49</v>
      </c>
      <c r="E2" s="92"/>
      <c r="F2" s="77" t="s">
        <v>6</v>
      </c>
      <c r="G2" s="77"/>
      <c r="H2" s="92" t="s">
        <v>36</v>
      </c>
      <c r="I2" s="92"/>
      <c r="J2" s="77" t="s">
        <v>7</v>
      </c>
      <c r="K2" s="77"/>
      <c r="L2" s="93">
        <f>C9</f>
        <v>1000000</v>
      </c>
      <c r="M2" s="92"/>
      <c r="N2" s="77" t="s">
        <v>8</v>
      </c>
      <c r="O2" s="77"/>
      <c r="P2" s="93" t="e">
        <f>C108+R108</f>
        <v>#VALUE!</v>
      </c>
      <c r="Q2" s="92"/>
      <c r="R2" s="1"/>
      <c r="S2" s="1"/>
      <c r="T2" s="1"/>
    </row>
    <row r="3" spans="2:21" ht="57" customHeight="1" x14ac:dyDescent="0.15">
      <c r="B3" s="77" t="s">
        <v>9</v>
      </c>
      <c r="C3" s="77"/>
      <c r="D3" s="94" t="s">
        <v>38</v>
      </c>
      <c r="E3" s="94"/>
      <c r="F3" s="94"/>
      <c r="G3" s="94"/>
      <c r="H3" s="94"/>
      <c r="I3" s="94"/>
      <c r="J3" s="77" t="s">
        <v>10</v>
      </c>
      <c r="K3" s="77"/>
      <c r="L3" s="94" t="s">
        <v>35</v>
      </c>
      <c r="M3" s="95"/>
      <c r="N3" s="95"/>
      <c r="O3" s="95"/>
      <c r="P3" s="95"/>
      <c r="Q3" s="95"/>
      <c r="R3" s="1"/>
      <c r="S3" s="1"/>
    </row>
    <row r="4" spans="2:21" x14ac:dyDescent="0.15">
      <c r="B4" s="77" t="s">
        <v>11</v>
      </c>
      <c r="C4" s="77"/>
      <c r="D4" s="75">
        <f>SUM($R$9:$S$993)</f>
        <v>4097170.3048607772</v>
      </c>
      <c r="E4" s="75"/>
      <c r="F4" s="77" t="s">
        <v>12</v>
      </c>
      <c r="G4" s="77"/>
      <c r="H4" s="91">
        <f>SUM($T$9:$U$108)</f>
        <v>5053.8000000000011</v>
      </c>
      <c r="I4" s="92"/>
      <c r="J4" s="74" t="s">
        <v>13</v>
      </c>
      <c r="K4" s="74"/>
      <c r="L4" s="93">
        <f>MAX($C$9:$D$990)-C9</f>
        <v>4182486.9970497061</v>
      </c>
      <c r="M4" s="93"/>
      <c r="N4" s="74" t="s">
        <v>14</v>
      </c>
      <c r="O4" s="74"/>
      <c r="P4" s="75">
        <f>MIN($C$9:$D$990)-C9</f>
        <v>-68875.13945945946</v>
      </c>
      <c r="Q4" s="75"/>
      <c r="R4" s="1"/>
      <c r="S4" s="1"/>
      <c r="T4" s="1"/>
    </row>
    <row r="5" spans="2:21" x14ac:dyDescent="0.15">
      <c r="B5" s="37" t="s">
        <v>15</v>
      </c>
      <c r="C5" s="2">
        <f>COUNTIF($R$9:$R$990,"&gt;0")</f>
        <v>17</v>
      </c>
      <c r="D5" s="38" t="s">
        <v>16</v>
      </c>
      <c r="E5" s="16">
        <f>COUNTIF($R$9:$R$990,"&lt;0")</f>
        <v>10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0.62962962962962965</v>
      </c>
      <c r="J5" s="76" t="s">
        <v>19</v>
      </c>
      <c r="K5" s="77"/>
      <c r="L5" s="78"/>
      <c r="M5" s="79"/>
      <c r="N5" s="18" t="s">
        <v>20</v>
      </c>
      <c r="O5" s="9"/>
      <c r="P5" s="78"/>
      <c r="Q5" s="79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15">
      <c r="B7" s="80" t="s">
        <v>21</v>
      </c>
      <c r="C7" s="82" t="s">
        <v>22</v>
      </c>
      <c r="D7" s="83"/>
      <c r="E7" s="86" t="s">
        <v>23</v>
      </c>
      <c r="F7" s="87"/>
      <c r="G7" s="87"/>
      <c r="H7" s="87"/>
      <c r="I7" s="70"/>
      <c r="J7" s="88" t="s">
        <v>50</v>
      </c>
      <c r="K7" s="89"/>
      <c r="L7" s="72"/>
      <c r="M7" s="90" t="s">
        <v>25</v>
      </c>
      <c r="N7" s="65" t="s">
        <v>26</v>
      </c>
      <c r="O7" s="66"/>
      <c r="P7" s="66"/>
      <c r="Q7" s="67"/>
      <c r="R7" s="68" t="s">
        <v>27</v>
      </c>
      <c r="S7" s="68"/>
      <c r="T7" s="68"/>
      <c r="U7" s="68"/>
    </row>
    <row r="8" spans="2:21" x14ac:dyDescent="0.15">
      <c r="B8" s="81"/>
      <c r="C8" s="84"/>
      <c r="D8" s="85"/>
      <c r="E8" s="19" t="s">
        <v>28</v>
      </c>
      <c r="F8" s="19" t="s">
        <v>29</v>
      </c>
      <c r="G8" s="19" t="s">
        <v>30</v>
      </c>
      <c r="H8" s="69" t="s">
        <v>31</v>
      </c>
      <c r="I8" s="70"/>
      <c r="J8" s="4" t="s">
        <v>32</v>
      </c>
      <c r="K8" s="71" t="s">
        <v>33</v>
      </c>
      <c r="L8" s="72"/>
      <c r="M8" s="90"/>
      <c r="N8" s="5" t="s">
        <v>28</v>
      </c>
      <c r="O8" s="5" t="s">
        <v>29</v>
      </c>
      <c r="P8" s="73" t="s">
        <v>31</v>
      </c>
      <c r="Q8" s="67"/>
      <c r="R8" s="68" t="s">
        <v>34</v>
      </c>
      <c r="S8" s="68"/>
      <c r="T8" s="68" t="s">
        <v>32</v>
      </c>
      <c r="U8" s="68"/>
    </row>
    <row r="9" spans="2:21" x14ac:dyDescent="0.15">
      <c r="B9" s="36">
        <v>1</v>
      </c>
      <c r="C9" s="61">
        <v>1000000</v>
      </c>
      <c r="D9" s="61"/>
      <c r="E9" s="36">
        <v>2010</v>
      </c>
      <c r="F9" s="8">
        <v>42432</v>
      </c>
      <c r="G9" s="36" t="s">
        <v>4</v>
      </c>
      <c r="H9" s="62">
        <v>1.363</v>
      </c>
      <c r="I9" s="62"/>
      <c r="J9" s="36">
        <v>185</v>
      </c>
      <c r="K9" s="61">
        <f>IF(F9="","",C9*0.04)</f>
        <v>40000</v>
      </c>
      <c r="L9" s="61"/>
      <c r="M9" s="6">
        <f>IF(J9="","",(K9/J9)/1000)</f>
        <v>0.21621621621621623</v>
      </c>
      <c r="N9" s="36">
        <v>2010</v>
      </c>
      <c r="O9" s="8">
        <v>42453</v>
      </c>
      <c r="P9" s="62">
        <v>1.3445</v>
      </c>
      <c r="Q9" s="62"/>
      <c r="R9" s="63">
        <f>IF(O9="","",(IF(G9="売",H9-P9,P9-H9))*M9*10000000)</f>
        <v>-39999.999999999913</v>
      </c>
      <c r="S9" s="63"/>
      <c r="T9" s="64">
        <f>IF(O9="","",IF(R9&lt;0,J9*(-1),IF(G9="買",(P9-H9)*10000,(H9-P9)*10000)))</f>
        <v>-185</v>
      </c>
      <c r="U9" s="64"/>
    </row>
    <row r="10" spans="2:21" x14ac:dyDescent="0.15">
      <c r="B10" s="36">
        <v>2</v>
      </c>
      <c r="C10" s="61">
        <f t="shared" ref="C10:C73" si="0">IF(R9="","",C9+R9)</f>
        <v>960000.00000000012</v>
      </c>
      <c r="D10" s="61"/>
      <c r="E10" s="36">
        <v>2010</v>
      </c>
      <c r="F10" s="8">
        <v>42500</v>
      </c>
      <c r="G10" s="36" t="s">
        <v>3</v>
      </c>
      <c r="H10" s="62">
        <v>1.272</v>
      </c>
      <c r="I10" s="62"/>
      <c r="J10" s="36">
        <v>37</v>
      </c>
      <c r="K10" s="61">
        <f t="shared" ref="K10:K19" si="1">IF(F10="","",C10*0.04)</f>
        <v>38400.000000000007</v>
      </c>
      <c r="L10" s="61"/>
      <c r="M10" s="6">
        <f t="shared" ref="M10:M73" si="2">IF(J10="","",(K10/J10)/1000)</f>
        <v>1.0378378378378379</v>
      </c>
      <c r="N10" s="36">
        <v>2010</v>
      </c>
      <c r="O10" s="8">
        <v>2016</v>
      </c>
      <c r="P10" s="62">
        <v>1.26715</v>
      </c>
      <c r="Q10" s="62"/>
      <c r="R10" s="63">
        <f t="shared" ref="R10:R73" si="3">IF(O10="","",(IF(G10="売",H10-P10,P10-H10))*M10*10000000)</f>
        <v>50335.135135135351</v>
      </c>
      <c r="S10" s="63"/>
      <c r="T10" s="64">
        <f t="shared" ref="T10:T73" si="4">IF(O10="","",IF(R10&lt;0,J10*(-1),IF(G10="買",(P10-H10)*10000,(H10-P10)*10000)))</f>
        <v>48.500000000000213</v>
      </c>
      <c r="U10" s="64"/>
    </row>
    <row r="11" spans="2:21" x14ac:dyDescent="0.15">
      <c r="B11" s="36">
        <v>3</v>
      </c>
      <c r="C11" s="61">
        <f t="shared" si="0"/>
        <v>1010335.1351351355</v>
      </c>
      <c r="D11" s="61"/>
      <c r="E11" s="36">
        <v>2010</v>
      </c>
      <c r="F11" s="8">
        <v>42602</v>
      </c>
      <c r="G11" s="36" t="s">
        <v>3</v>
      </c>
      <c r="H11" s="62">
        <v>1.2769999999999999</v>
      </c>
      <c r="I11" s="62"/>
      <c r="J11" s="36">
        <v>130</v>
      </c>
      <c r="K11" s="61">
        <f t="shared" si="1"/>
        <v>40413.405405405421</v>
      </c>
      <c r="L11" s="61"/>
      <c r="M11" s="6">
        <f t="shared" si="2"/>
        <v>0.31087234927234936</v>
      </c>
      <c r="N11" s="36">
        <v>2010</v>
      </c>
      <c r="O11" s="8">
        <v>42619</v>
      </c>
      <c r="P11" s="62">
        <v>1.29</v>
      </c>
      <c r="Q11" s="62"/>
      <c r="R11" s="63">
        <f t="shared" si="3"/>
        <v>-40413.405405405792</v>
      </c>
      <c r="S11" s="63"/>
      <c r="T11" s="64">
        <f t="shared" si="4"/>
        <v>-130</v>
      </c>
      <c r="U11" s="64"/>
    </row>
    <row r="12" spans="2:21" x14ac:dyDescent="0.15">
      <c r="B12" s="36">
        <v>4</v>
      </c>
      <c r="C12" s="61">
        <f t="shared" si="0"/>
        <v>969921.7297297297</v>
      </c>
      <c r="D12" s="61"/>
      <c r="E12" s="36">
        <v>2010</v>
      </c>
      <c r="F12" s="8">
        <v>42674</v>
      </c>
      <c r="G12" s="36" t="s">
        <v>4</v>
      </c>
      <c r="H12" s="62">
        <v>1.395</v>
      </c>
      <c r="I12" s="62"/>
      <c r="J12" s="36">
        <v>143</v>
      </c>
      <c r="K12" s="61">
        <f>IF(F12="","",C12*0.04)</f>
        <v>38796.869189189187</v>
      </c>
      <c r="L12" s="61"/>
      <c r="M12" s="6">
        <f t="shared" si="2"/>
        <v>0.27130677754677757</v>
      </c>
      <c r="N12" s="36">
        <v>2010</v>
      </c>
      <c r="O12" s="8">
        <v>42683</v>
      </c>
      <c r="P12" s="62">
        <v>1.3807</v>
      </c>
      <c r="Q12" s="62"/>
      <c r="R12" s="63">
        <f t="shared" si="3"/>
        <v>-38796.869189189136</v>
      </c>
      <c r="S12" s="63"/>
      <c r="T12" s="64">
        <f t="shared" si="4"/>
        <v>-143</v>
      </c>
      <c r="U12" s="64"/>
    </row>
    <row r="13" spans="2:21" x14ac:dyDescent="0.15">
      <c r="B13" s="36">
        <v>5</v>
      </c>
      <c r="C13" s="61">
        <f t="shared" si="0"/>
        <v>931124.86054054054</v>
      </c>
      <c r="D13" s="61"/>
      <c r="E13" s="36">
        <v>2011</v>
      </c>
      <c r="F13" s="8">
        <v>42423</v>
      </c>
      <c r="G13" s="36" t="s">
        <v>4</v>
      </c>
      <c r="H13" s="62">
        <v>1.3705000000000001</v>
      </c>
      <c r="I13" s="62"/>
      <c r="J13" s="36">
        <v>181</v>
      </c>
      <c r="K13" s="61">
        <f t="shared" si="1"/>
        <v>37244.994421621624</v>
      </c>
      <c r="L13" s="61"/>
      <c r="M13" s="6">
        <f t="shared" si="2"/>
        <v>0.20577344984321339</v>
      </c>
      <c r="N13" s="36">
        <v>2011</v>
      </c>
      <c r="O13" s="8">
        <v>42502</v>
      </c>
      <c r="P13" s="62">
        <v>1.4153</v>
      </c>
      <c r="Q13" s="62"/>
      <c r="R13" s="63">
        <f t="shared" si="3"/>
        <v>92186.505529759495</v>
      </c>
      <c r="S13" s="63"/>
      <c r="T13" s="64">
        <f t="shared" si="4"/>
        <v>447.99999999999949</v>
      </c>
      <c r="U13" s="64"/>
    </row>
    <row r="14" spans="2:21" x14ac:dyDescent="0.15">
      <c r="B14" s="36">
        <v>6</v>
      </c>
      <c r="C14" s="61">
        <f t="shared" si="0"/>
        <v>1023311.3660703</v>
      </c>
      <c r="D14" s="61"/>
      <c r="E14" s="36">
        <v>2011</v>
      </c>
      <c r="F14" s="8">
        <v>42511</v>
      </c>
      <c r="G14" s="36" t="s">
        <v>3</v>
      </c>
      <c r="H14" s="62">
        <v>1.413</v>
      </c>
      <c r="I14" s="62"/>
      <c r="J14" s="36">
        <v>100</v>
      </c>
      <c r="K14" s="61">
        <f t="shared" si="1"/>
        <v>40932.454642812001</v>
      </c>
      <c r="L14" s="61"/>
      <c r="M14" s="6">
        <f t="shared" si="2"/>
        <v>0.40932454642812</v>
      </c>
      <c r="N14" s="36">
        <v>2011</v>
      </c>
      <c r="O14" s="8">
        <v>42517</v>
      </c>
      <c r="P14" s="62">
        <v>1.423</v>
      </c>
      <c r="Q14" s="62"/>
      <c r="R14" s="63">
        <f t="shared" si="3"/>
        <v>-40932.454642812037</v>
      </c>
      <c r="S14" s="63"/>
      <c r="T14" s="64">
        <f t="shared" si="4"/>
        <v>-100</v>
      </c>
      <c r="U14" s="64"/>
    </row>
    <row r="15" spans="2:21" x14ac:dyDescent="0.15">
      <c r="B15" s="36">
        <v>7</v>
      </c>
      <c r="C15" s="61">
        <f t="shared" si="0"/>
        <v>982378.91142748797</v>
      </c>
      <c r="D15" s="61"/>
      <c r="E15" s="36">
        <v>2011</v>
      </c>
      <c r="F15" s="8">
        <v>42620</v>
      </c>
      <c r="G15" s="36" t="s">
        <v>3</v>
      </c>
      <c r="H15" s="62">
        <v>1.4035</v>
      </c>
      <c r="I15" s="62"/>
      <c r="J15" s="36">
        <v>215</v>
      </c>
      <c r="K15" s="61">
        <f t="shared" si="1"/>
        <v>39295.156457099518</v>
      </c>
      <c r="L15" s="61"/>
      <c r="M15" s="6">
        <f t="shared" si="2"/>
        <v>0.18276816956790473</v>
      </c>
      <c r="N15" s="36">
        <v>2011</v>
      </c>
      <c r="O15" s="8">
        <v>42654</v>
      </c>
      <c r="P15" s="62">
        <v>1.36879</v>
      </c>
      <c r="Q15" s="62"/>
      <c r="R15" s="63">
        <f t="shared" si="3"/>
        <v>63438.831657019764</v>
      </c>
      <c r="S15" s="63"/>
      <c r="T15" s="64">
        <f t="shared" si="4"/>
        <v>347.10000000000019</v>
      </c>
      <c r="U15" s="64"/>
    </row>
    <row r="16" spans="2:21" x14ac:dyDescent="0.15">
      <c r="B16" s="36">
        <v>8</v>
      </c>
      <c r="C16" s="61">
        <f t="shared" si="0"/>
        <v>1045817.7430845078</v>
      </c>
      <c r="D16" s="61"/>
      <c r="E16" s="36">
        <v>2011</v>
      </c>
      <c r="F16" s="8">
        <v>42713</v>
      </c>
      <c r="G16" s="36" t="s">
        <v>3</v>
      </c>
      <c r="H16" s="62">
        <v>1.331</v>
      </c>
      <c r="I16" s="62"/>
      <c r="J16" s="36">
        <v>150</v>
      </c>
      <c r="K16" s="61">
        <f t="shared" si="1"/>
        <v>41832.709723380314</v>
      </c>
      <c r="L16" s="61"/>
      <c r="M16" s="6">
        <f t="shared" si="2"/>
        <v>0.27888473148920206</v>
      </c>
      <c r="N16" s="36">
        <v>2012</v>
      </c>
      <c r="O16" s="8">
        <v>42395</v>
      </c>
      <c r="P16" s="62">
        <v>1.3072900000000001</v>
      </c>
      <c r="Q16" s="62"/>
      <c r="R16" s="63">
        <f t="shared" si="3"/>
        <v>66123.569836089533</v>
      </c>
      <c r="S16" s="63"/>
      <c r="T16" s="64">
        <f t="shared" si="4"/>
        <v>237.09999999999897</v>
      </c>
      <c r="U16" s="64"/>
    </row>
    <row r="17" spans="2:21" x14ac:dyDescent="0.15">
      <c r="B17" s="36">
        <v>9</v>
      </c>
      <c r="C17" s="61">
        <f t="shared" si="0"/>
        <v>1111941.3129205974</v>
      </c>
      <c r="D17" s="61"/>
      <c r="E17" s="36">
        <v>2012</v>
      </c>
      <c r="F17" s="8">
        <v>42513</v>
      </c>
      <c r="G17" s="36" t="s">
        <v>3</v>
      </c>
      <c r="H17" s="62">
        <v>1.2729999999999999</v>
      </c>
      <c r="I17" s="62"/>
      <c r="J17" s="36">
        <v>110</v>
      </c>
      <c r="K17" s="61">
        <f t="shared" si="1"/>
        <v>44477.652516823895</v>
      </c>
      <c r="L17" s="61"/>
      <c r="M17" s="6">
        <f t="shared" si="2"/>
        <v>0.40434229560748997</v>
      </c>
      <c r="N17" s="36">
        <v>2012</v>
      </c>
      <c r="O17" s="8">
        <v>42532</v>
      </c>
      <c r="P17" s="62">
        <v>1.26227</v>
      </c>
      <c r="Q17" s="62"/>
      <c r="R17" s="63">
        <f t="shared" si="3"/>
        <v>43385.928318683291</v>
      </c>
      <c r="S17" s="63"/>
      <c r="T17" s="64">
        <f t="shared" si="4"/>
        <v>107.29999999999906</v>
      </c>
      <c r="U17" s="64"/>
    </row>
    <row r="18" spans="2:21" x14ac:dyDescent="0.15">
      <c r="B18" s="36">
        <v>10</v>
      </c>
      <c r="C18" s="61">
        <f t="shared" si="0"/>
        <v>1155327.2412392807</v>
      </c>
      <c r="D18" s="61"/>
      <c r="E18" s="36">
        <v>2012</v>
      </c>
      <c r="F18" s="8">
        <v>42595</v>
      </c>
      <c r="G18" s="36" t="s">
        <v>4</v>
      </c>
      <c r="H18" s="62">
        <v>1.2315</v>
      </c>
      <c r="I18" s="62"/>
      <c r="J18" s="36">
        <v>75</v>
      </c>
      <c r="K18" s="61">
        <f t="shared" si="1"/>
        <v>46213.08964957123</v>
      </c>
      <c r="L18" s="61"/>
      <c r="M18" s="6">
        <f t="shared" si="2"/>
        <v>0.61617452866094968</v>
      </c>
      <c r="N18" s="36">
        <v>2012</v>
      </c>
      <c r="O18" s="8">
        <v>42639</v>
      </c>
      <c r="P18" s="62">
        <v>1.2856700000000001</v>
      </c>
      <c r="Q18" s="62"/>
      <c r="R18" s="63">
        <f t="shared" si="3"/>
        <v>333781.74217563681</v>
      </c>
      <c r="S18" s="63"/>
      <c r="T18" s="64">
        <f t="shared" si="4"/>
        <v>541.7000000000005</v>
      </c>
      <c r="U18" s="64"/>
    </row>
    <row r="19" spans="2:21" x14ac:dyDescent="0.15">
      <c r="B19" s="36">
        <v>11</v>
      </c>
      <c r="C19" s="61">
        <f t="shared" si="0"/>
        <v>1489108.9834149175</v>
      </c>
      <c r="D19" s="61"/>
      <c r="E19" s="36">
        <v>2012</v>
      </c>
      <c r="F19" s="8">
        <v>42696</v>
      </c>
      <c r="G19" s="36" t="s">
        <v>4</v>
      </c>
      <c r="H19" s="62">
        <v>1.2833000000000001</v>
      </c>
      <c r="I19" s="62"/>
      <c r="J19" s="36">
        <v>108</v>
      </c>
      <c r="K19" s="61">
        <f t="shared" si="1"/>
        <v>59564.359336596703</v>
      </c>
      <c r="L19" s="61"/>
      <c r="M19" s="6">
        <f t="shared" si="2"/>
        <v>0.55152184570922869</v>
      </c>
      <c r="N19" s="36">
        <v>2012</v>
      </c>
      <c r="O19" s="8">
        <v>42421</v>
      </c>
      <c r="P19" s="62">
        <v>1.3260400000000001</v>
      </c>
      <c r="Q19" s="62"/>
      <c r="R19" s="63">
        <f t="shared" si="3"/>
        <v>235720.43685612435</v>
      </c>
      <c r="S19" s="63"/>
      <c r="T19" s="64">
        <f t="shared" si="4"/>
        <v>427.4</v>
      </c>
      <c r="U19" s="64"/>
    </row>
    <row r="20" spans="2:21" x14ac:dyDescent="0.15">
      <c r="B20" s="36">
        <v>12</v>
      </c>
      <c r="C20" s="61">
        <f t="shared" si="0"/>
        <v>1724829.4202710418</v>
      </c>
      <c r="D20" s="61"/>
      <c r="E20" s="36">
        <v>2013</v>
      </c>
      <c r="F20" s="8">
        <v>42394</v>
      </c>
      <c r="G20" s="36" t="s">
        <v>4</v>
      </c>
      <c r="H20" s="62">
        <v>1.3359799999999999</v>
      </c>
      <c r="I20" s="62"/>
      <c r="J20" s="36">
        <v>56</v>
      </c>
      <c r="K20" s="61">
        <f t="shared" ref="K20:K72" si="5">IF(F20="","",C20*0.03)</f>
        <v>51744.882608131251</v>
      </c>
      <c r="L20" s="61"/>
      <c r="M20" s="6">
        <f t="shared" si="2"/>
        <v>0.92401576085948656</v>
      </c>
      <c r="N20" s="36">
        <v>2013</v>
      </c>
      <c r="O20" s="8">
        <v>42407</v>
      </c>
      <c r="P20" s="62">
        <v>1.3418300000000001</v>
      </c>
      <c r="Q20" s="62"/>
      <c r="R20" s="63">
        <f t="shared" si="3"/>
        <v>54054.922010281189</v>
      </c>
      <c r="S20" s="63"/>
      <c r="T20" s="64">
        <f t="shared" si="4"/>
        <v>58.500000000001329</v>
      </c>
      <c r="U20" s="64"/>
    </row>
    <row r="21" spans="2:21" x14ac:dyDescent="0.15">
      <c r="B21" s="36">
        <v>13</v>
      </c>
      <c r="C21" s="61">
        <f t="shared" si="0"/>
        <v>1778884.3422813229</v>
      </c>
      <c r="D21" s="61"/>
      <c r="E21" s="36">
        <v>2013</v>
      </c>
      <c r="F21" s="8">
        <v>42421</v>
      </c>
      <c r="G21" s="36" t="s">
        <v>3</v>
      </c>
      <c r="H21" s="62">
        <v>1.3353999999999999</v>
      </c>
      <c r="I21" s="62"/>
      <c r="J21" s="36">
        <v>79</v>
      </c>
      <c r="K21" s="61">
        <f t="shared" si="5"/>
        <v>53366.530268439688</v>
      </c>
      <c r="L21" s="61"/>
      <c r="M21" s="6">
        <f t="shared" si="2"/>
        <v>0.67552569960050246</v>
      </c>
      <c r="N21" s="36">
        <v>2013</v>
      </c>
      <c r="O21" s="8">
        <v>42469</v>
      </c>
      <c r="P21" s="62">
        <v>1.3046199999999999</v>
      </c>
      <c r="Q21" s="62"/>
      <c r="R21" s="63">
        <f t="shared" si="3"/>
        <v>207926.81033703484</v>
      </c>
      <c r="S21" s="63"/>
      <c r="T21" s="64">
        <f t="shared" si="4"/>
        <v>307.8000000000003</v>
      </c>
      <c r="U21" s="64"/>
    </row>
    <row r="22" spans="2:21" x14ac:dyDescent="0.15">
      <c r="B22" s="36">
        <v>14</v>
      </c>
      <c r="C22" s="61">
        <f t="shared" si="0"/>
        <v>1986811.1526183577</v>
      </c>
      <c r="D22" s="61"/>
      <c r="E22" s="36">
        <v>2013</v>
      </c>
      <c r="F22" s="8">
        <v>42512</v>
      </c>
      <c r="G22" s="36" t="s">
        <v>3</v>
      </c>
      <c r="H22" s="62">
        <v>1.286</v>
      </c>
      <c r="I22" s="62"/>
      <c r="J22" s="36">
        <v>137</v>
      </c>
      <c r="K22" s="61">
        <f t="shared" si="5"/>
        <v>59604.334578550726</v>
      </c>
      <c r="L22" s="61"/>
      <c r="M22" s="6">
        <f t="shared" si="2"/>
        <v>0.43506813560985935</v>
      </c>
      <c r="N22" s="36">
        <v>2013</v>
      </c>
      <c r="O22" s="8">
        <v>42520</v>
      </c>
      <c r="P22" s="62">
        <v>1.2991999999999999</v>
      </c>
      <c r="Q22" s="62"/>
      <c r="R22" s="63">
        <f t="shared" si="3"/>
        <v>-57428.993900500907</v>
      </c>
      <c r="S22" s="63"/>
      <c r="T22" s="64">
        <f t="shared" si="4"/>
        <v>-137</v>
      </c>
      <c r="U22" s="64"/>
    </row>
    <row r="23" spans="2:21" x14ac:dyDescent="0.15">
      <c r="B23" s="36">
        <v>15</v>
      </c>
      <c r="C23" s="61">
        <f t="shared" si="0"/>
        <v>1929382.1587178567</v>
      </c>
      <c r="D23" s="61"/>
      <c r="E23" s="36">
        <v>2013</v>
      </c>
      <c r="F23" s="8">
        <v>42524</v>
      </c>
      <c r="G23" s="36" t="s">
        <v>4</v>
      </c>
      <c r="H23" s="62">
        <v>1.3043</v>
      </c>
      <c r="I23" s="62"/>
      <c r="J23" s="36">
        <v>90</v>
      </c>
      <c r="K23" s="61">
        <f t="shared" si="5"/>
        <v>57881.464761535703</v>
      </c>
      <c r="L23" s="61"/>
      <c r="M23" s="6">
        <f t="shared" si="2"/>
        <v>0.64312738623928556</v>
      </c>
      <c r="N23" s="36">
        <v>2013</v>
      </c>
      <c r="O23" s="8">
        <v>42541</v>
      </c>
      <c r="P23" s="62">
        <v>1.3171200000000001</v>
      </c>
      <c r="Q23" s="62"/>
      <c r="R23" s="63">
        <f t="shared" si="3"/>
        <v>82448.930915876743</v>
      </c>
      <c r="S23" s="63"/>
      <c r="T23" s="64">
        <f t="shared" si="4"/>
        <v>128.20000000000053</v>
      </c>
      <c r="U23" s="64"/>
    </row>
    <row r="24" spans="2:21" x14ac:dyDescent="0.15">
      <c r="B24" s="36">
        <v>16</v>
      </c>
      <c r="C24" s="61">
        <f t="shared" si="0"/>
        <v>2011831.0896337335</v>
      </c>
      <c r="D24" s="61"/>
      <c r="E24" s="36">
        <v>2013</v>
      </c>
      <c r="F24" s="8">
        <v>42590</v>
      </c>
      <c r="G24" s="36" t="s">
        <v>4</v>
      </c>
      <c r="H24" s="62">
        <v>1.333</v>
      </c>
      <c r="I24" s="62"/>
      <c r="J24" s="36">
        <v>70</v>
      </c>
      <c r="K24" s="61">
        <f t="shared" si="5"/>
        <v>60354.932689011999</v>
      </c>
      <c r="L24" s="61"/>
      <c r="M24" s="6">
        <f t="shared" si="2"/>
        <v>0.86221332412874285</v>
      </c>
      <c r="N24" s="36">
        <v>2013</v>
      </c>
      <c r="O24" s="8">
        <v>42595</v>
      </c>
      <c r="P24" s="62">
        <v>1.3260000000000001</v>
      </c>
      <c r="Q24" s="62"/>
      <c r="R24" s="63">
        <f t="shared" si="3"/>
        <v>-60354.932689011097</v>
      </c>
      <c r="S24" s="63"/>
      <c r="T24" s="64">
        <f t="shared" si="4"/>
        <v>-70</v>
      </c>
      <c r="U24" s="64"/>
    </row>
    <row r="25" spans="2:21" x14ac:dyDescent="0.15">
      <c r="B25" s="36">
        <v>17</v>
      </c>
      <c r="C25" s="61">
        <f t="shared" si="0"/>
        <v>1951476.1569447224</v>
      </c>
      <c r="D25" s="61"/>
      <c r="E25" s="36">
        <v>2013</v>
      </c>
      <c r="F25" s="8">
        <v>42626</v>
      </c>
      <c r="G25" s="36" t="s">
        <v>4</v>
      </c>
      <c r="H25" s="62">
        <v>1.3320000000000001</v>
      </c>
      <c r="I25" s="62"/>
      <c r="J25" s="36">
        <v>70</v>
      </c>
      <c r="K25" s="61">
        <f t="shared" si="5"/>
        <v>58544.284708341671</v>
      </c>
      <c r="L25" s="61"/>
      <c r="M25" s="6">
        <f t="shared" si="2"/>
        <v>0.83634692440488112</v>
      </c>
      <c r="N25" s="36">
        <v>2013</v>
      </c>
      <c r="O25" s="8">
        <v>42678</v>
      </c>
      <c r="P25" s="62">
        <v>1.3474999999999999</v>
      </c>
      <c r="Q25" s="62"/>
      <c r="R25" s="63">
        <f t="shared" si="3"/>
        <v>129633.7732827553</v>
      </c>
      <c r="S25" s="63"/>
      <c r="T25" s="64">
        <f t="shared" si="4"/>
        <v>154.99999999999847</v>
      </c>
      <c r="U25" s="64"/>
    </row>
    <row r="26" spans="2:21" x14ac:dyDescent="0.15">
      <c r="B26" s="36">
        <v>18</v>
      </c>
      <c r="C26" s="61">
        <f t="shared" si="0"/>
        <v>2081109.9302274778</v>
      </c>
      <c r="D26" s="61"/>
      <c r="E26" s="36">
        <v>2013</v>
      </c>
      <c r="F26" s="8">
        <v>42724</v>
      </c>
      <c r="G26" s="36" t="s">
        <v>4</v>
      </c>
      <c r="H26" s="62">
        <v>1.3674999999999999</v>
      </c>
      <c r="I26" s="62"/>
      <c r="J26" s="36">
        <v>52</v>
      </c>
      <c r="K26" s="61">
        <f t="shared" si="5"/>
        <v>62433.297906824329</v>
      </c>
      <c r="L26" s="61"/>
      <c r="M26" s="6">
        <f t="shared" si="2"/>
        <v>1.2006403443620064</v>
      </c>
      <c r="N26" s="36">
        <v>2014</v>
      </c>
      <c r="O26" s="8">
        <v>42371</v>
      </c>
      <c r="P26" s="62">
        <v>1.3620000000000001</v>
      </c>
      <c r="Q26" s="62"/>
      <c r="R26" s="63">
        <f t="shared" si="3"/>
        <v>-66035.218939908402</v>
      </c>
      <c r="S26" s="63"/>
      <c r="T26" s="64">
        <f t="shared" si="4"/>
        <v>-52</v>
      </c>
      <c r="U26" s="64"/>
    </row>
    <row r="27" spans="2:21" x14ac:dyDescent="0.15">
      <c r="B27" s="36">
        <v>19</v>
      </c>
      <c r="C27" s="61">
        <f t="shared" si="0"/>
        <v>2015074.7112875695</v>
      </c>
      <c r="D27" s="61"/>
      <c r="E27" s="36">
        <v>2014</v>
      </c>
      <c r="F27" s="8">
        <v>42428</v>
      </c>
      <c r="G27" s="36" t="s">
        <v>4</v>
      </c>
      <c r="H27" s="62">
        <v>1.3694</v>
      </c>
      <c r="I27" s="62"/>
      <c r="J27" s="36">
        <v>54</v>
      </c>
      <c r="K27" s="61">
        <f t="shared" si="5"/>
        <v>60452.241338627085</v>
      </c>
      <c r="L27" s="61"/>
      <c r="M27" s="6">
        <f t="shared" si="2"/>
        <v>1.1194859507153165</v>
      </c>
      <c r="N27" s="36">
        <v>2014</v>
      </c>
      <c r="O27" s="8">
        <v>42457</v>
      </c>
      <c r="P27" s="62">
        <v>1.3705499999999999</v>
      </c>
      <c r="Q27" s="62"/>
      <c r="R27" s="63">
        <f t="shared" si="3"/>
        <v>12874.088433225965</v>
      </c>
      <c r="S27" s="63"/>
      <c r="T27" s="64">
        <f t="shared" si="4"/>
        <v>11.499999999999844</v>
      </c>
      <c r="U27" s="64"/>
    </row>
    <row r="28" spans="2:21" x14ac:dyDescent="0.15">
      <c r="B28" s="36">
        <v>20</v>
      </c>
      <c r="C28" s="61">
        <f t="shared" si="0"/>
        <v>2027948.7997207954</v>
      </c>
      <c r="D28" s="61"/>
      <c r="E28" s="36">
        <v>2014</v>
      </c>
      <c r="F28" s="8">
        <v>42476</v>
      </c>
      <c r="G28" s="36" t="s">
        <v>4</v>
      </c>
      <c r="H28" s="62">
        <v>1.383</v>
      </c>
      <c r="I28" s="62"/>
      <c r="J28" s="36">
        <v>42</v>
      </c>
      <c r="K28" s="61">
        <f t="shared" si="5"/>
        <v>60838.463991623859</v>
      </c>
      <c r="L28" s="61"/>
      <c r="M28" s="6">
        <f t="shared" si="2"/>
        <v>1.4485348569434253</v>
      </c>
      <c r="N28" s="36">
        <v>2014</v>
      </c>
      <c r="O28" s="8">
        <v>42496</v>
      </c>
      <c r="P28" s="62">
        <v>1.3927799999999999</v>
      </c>
      <c r="Q28" s="62"/>
      <c r="R28" s="63">
        <f t="shared" si="3"/>
        <v>141666.70900906555</v>
      </c>
      <c r="S28" s="63"/>
      <c r="T28" s="64">
        <f t="shared" si="4"/>
        <v>97.799999999999002</v>
      </c>
      <c r="U28" s="64"/>
    </row>
    <row r="29" spans="2:21" x14ac:dyDescent="0.15">
      <c r="B29" s="36">
        <v>21</v>
      </c>
      <c r="C29" s="61">
        <f t="shared" si="0"/>
        <v>2169615.5087298611</v>
      </c>
      <c r="D29" s="61"/>
      <c r="E29" s="36">
        <v>2014</v>
      </c>
      <c r="F29" s="8">
        <v>42566</v>
      </c>
      <c r="G29" s="36" t="s">
        <v>3</v>
      </c>
      <c r="H29" s="62">
        <v>1.3584000000000001</v>
      </c>
      <c r="I29" s="62"/>
      <c r="J29" s="36">
        <v>55</v>
      </c>
      <c r="K29" s="61">
        <f t="shared" si="5"/>
        <v>65088.465261895828</v>
      </c>
      <c r="L29" s="61"/>
      <c r="M29" s="6">
        <f t="shared" si="2"/>
        <v>1.1834266411253787</v>
      </c>
      <c r="N29" s="36">
        <v>2014</v>
      </c>
      <c r="O29" s="8">
        <v>42652</v>
      </c>
      <c r="P29" s="62">
        <v>1.27555</v>
      </c>
      <c r="Q29" s="62"/>
      <c r="R29" s="63">
        <f t="shared" si="3"/>
        <v>980468.97217237717</v>
      </c>
      <c r="S29" s="63"/>
      <c r="T29" s="64">
        <f t="shared" si="4"/>
        <v>828.50000000000091</v>
      </c>
      <c r="U29" s="64"/>
    </row>
    <row r="30" spans="2:21" x14ac:dyDescent="0.15">
      <c r="B30" s="36">
        <v>22</v>
      </c>
      <c r="C30" s="61">
        <f t="shared" si="0"/>
        <v>3150084.4809022383</v>
      </c>
      <c r="D30" s="61"/>
      <c r="E30" s="36">
        <v>2014</v>
      </c>
      <c r="F30" s="8">
        <v>42665</v>
      </c>
      <c r="G30" s="36" t="s">
        <v>3</v>
      </c>
      <c r="H30" s="62">
        <v>1.2716000000000001</v>
      </c>
      <c r="I30" s="62"/>
      <c r="J30" s="36">
        <v>124</v>
      </c>
      <c r="K30" s="61">
        <f t="shared" si="5"/>
        <v>94502.534427067148</v>
      </c>
      <c r="L30" s="61"/>
      <c r="M30" s="6">
        <f t="shared" si="2"/>
        <v>0.76211721312150926</v>
      </c>
      <c r="N30" s="36">
        <v>2015</v>
      </c>
      <c r="O30" s="8">
        <v>42448</v>
      </c>
      <c r="P30" s="62">
        <v>1.0708</v>
      </c>
      <c r="Q30" s="62"/>
      <c r="R30" s="63">
        <f t="shared" si="3"/>
        <v>1530331.3639479913</v>
      </c>
      <c r="S30" s="63"/>
      <c r="T30" s="64">
        <f t="shared" si="4"/>
        <v>2008.0000000000009</v>
      </c>
      <c r="U30" s="64"/>
    </row>
    <row r="31" spans="2:21" x14ac:dyDescent="0.15">
      <c r="B31" s="36">
        <v>23</v>
      </c>
      <c r="C31" s="61">
        <f t="shared" si="0"/>
        <v>4680415.8448502291</v>
      </c>
      <c r="D31" s="61"/>
      <c r="E31" s="36">
        <v>2015</v>
      </c>
      <c r="F31" s="8">
        <v>42496</v>
      </c>
      <c r="G31" s="36" t="s">
        <v>4</v>
      </c>
      <c r="H31" s="62">
        <v>1.1203000000000001</v>
      </c>
      <c r="I31" s="62"/>
      <c r="J31" s="36">
        <v>137</v>
      </c>
      <c r="K31" s="61">
        <f t="shared" si="5"/>
        <v>140412.47534550686</v>
      </c>
      <c r="L31" s="61"/>
      <c r="M31" s="6">
        <f t="shared" si="2"/>
        <v>1.0249085791642836</v>
      </c>
      <c r="N31" s="36">
        <v>2015</v>
      </c>
      <c r="O31" s="8">
        <v>42512</v>
      </c>
      <c r="P31" s="62">
        <v>1.1063000000000001</v>
      </c>
      <c r="Q31" s="62"/>
      <c r="R31" s="63">
        <f t="shared" si="3"/>
        <v>-143487.20108299982</v>
      </c>
      <c r="S31" s="63"/>
      <c r="T31" s="64">
        <f t="shared" si="4"/>
        <v>-137</v>
      </c>
      <c r="U31" s="64"/>
    </row>
    <row r="32" spans="2:21" x14ac:dyDescent="0.15">
      <c r="B32" s="36">
        <v>24</v>
      </c>
      <c r="C32" s="61">
        <f t="shared" si="0"/>
        <v>4536928.6437672293</v>
      </c>
      <c r="D32" s="61"/>
      <c r="E32" s="36">
        <v>2015</v>
      </c>
      <c r="F32" s="8">
        <v>42552</v>
      </c>
      <c r="G32" s="36" t="s">
        <v>3</v>
      </c>
      <c r="H32" s="62">
        <v>1.1133999999999999</v>
      </c>
      <c r="I32" s="62"/>
      <c r="J32" s="36">
        <v>143</v>
      </c>
      <c r="K32" s="61">
        <f t="shared" si="5"/>
        <v>136107.85931301687</v>
      </c>
      <c r="L32" s="61"/>
      <c r="M32" s="6">
        <f t="shared" si="2"/>
        <v>0.95180321197913897</v>
      </c>
      <c r="N32" s="36">
        <v>2015</v>
      </c>
      <c r="O32" s="8">
        <v>42603</v>
      </c>
      <c r="P32" s="62">
        <v>1.1274999999999999</v>
      </c>
      <c r="Q32" s="62"/>
      <c r="R32" s="63">
        <f t="shared" si="3"/>
        <v>-134204.25288905861</v>
      </c>
      <c r="S32" s="63"/>
      <c r="T32" s="64">
        <f t="shared" si="4"/>
        <v>-143</v>
      </c>
      <c r="U32" s="64"/>
    </row>
    <row r="33" spans="2:21" x14ac:dyDescent="0.15">
      <c r="B33" s="36">
        <v>25</v>
      </c>
      <c r="C33" s="61">
        <f t="shared" si="0"/>
        <v>4402724.3908781707</v>
      </c>
      <c r="D33" s="61"/>
      <c r="E33" s="36">
        <v>2015</v>
      </c>
      <c r="F33" s="8">
        <v>42666</v>
      </c>
      <c r="G33" s="36" t="s">
        <v>3</v>
      </c>
      <c r="H33" s="62">
        <v>1.1305000000000001</v>
      </c>
      <c r="I33" s="62"/>
      <c r="J33" s="36">
        <v>81</v>
      </c>
      <c r="K33" s="61">
        <f t="shared" si="5"/>
        <v>132081.73172634511</v>
      </c>
      <c r="L33" s="61"/>
      <c r="M33" s="6">
        <f t="shared" si="2"/>
        <v>1.6306386632882113</v>
      </c>
      <c r="N33" s="36">
        <v>2015</v>
      </c>
      <c r="O33" s="8">
        <v>42707</v>
      </c>
      <c r="P33" s="62">
        <v>1.0827800000000001</v>
      </c>
      <c r="Q33" s="62"/>
      <c r="R33" s="63">
        <f t="shared" si="3"/>
        <v>778140.77012113412</v>
      </c>
      <c r="S33" s="63"/>
      <c r="T33" s="64">
        <f t="shared" si="4"/>
        <v>477.19999999999982</v>
      </c>
      <c r="U33" s="64"/>
    </row>
    <row r="34" spans="2:21" x14ac:dyDescent="0.15">
      <c r="B34" s="36">
        <v>26</v>
      </c>
      <c r="C34" s="61">
        <f t="shared" si="0"/>
        <v>5180865.1609993046</v>
      </c>
      <c r="D34" s="61"/>
      <c r="E34" s="36">
        <v>2016</v>
      </c>
      <c r="F34" s="8">
        <v>42427</v>
      </c>
      <c r="G34" s="36" t="s">
        <v>3</v>
      </c>
      <c r="H34" s="62">
        <v>1.0951900000000001</v>
      </c>
      <c r="I34" s="62"/>
      <c r="J34" s="36">
        <v>115</v>
      </c>
      <c r="K34" s="61">
        <f t="shared" si="5"/>
        <v>155425.95482997913</v>
      </c>
      <c r="L34" s="61"/>
      <c r="M34" s="6">
        <f t="shared" si="2"/>
        <v>1.3515300419998186</v>
      </c>
      <c r="N34" s="36">
        <v>2016</v>
      </c>
      <c r="O34" s="8">
        <v>42439</v>
      </c>
      <c r="P34" s="62">
        <v>1.09507</v>
      </c>
      <c r="Q34" s="62"/>
      <c r="R34" s="63">
        <f t="shared" si="3"/>
        <v>1621.8360504014042</v>
      </c>
      <c r="S34" s="63"/>
      <c r="T34" s="64">
        <f t="shared" si="4"/>
        <v>1.2000000000012001</v>
      </c>
      <c r="U34" s="64"/>
    </row>
    <row r="35" spans="2:21" x14ac:dyDescent="0.15">
      <c r="B35" s="36">
        <v>27</v>
      </c>
      <c r="C35" s="61">
        <f t="shared" si="0"/>
        <v>5182486.9970497061</v>
      </c>
      <c r="D35" s="61"/>
      <c r="E35" s="36">
        <v>2016</v>
      </c>
      <c r="F35" s="8">
        <v>42556</v>
      </c>
      <c r="G35" s="36" t="s">
        <v>3</v>
      </c>
      <c r="H35" s="62">
        <v>1.1104000000000001</v>
      </c>
      <c r="I35" s="62"/>
      <c r="J35" s="36">
        <v>80</v>
      </c>
      <c r="K35" s="61">
        <f t="shared" si="5"/>
        <v>155474.60991149116</v>
      </c>
      <c r="L35" s="61"/>
      <c r="M35" s="6">
        <f t="shared" si="2"/>
        <v>1.9434326238936397</v>
      </c>
      <c r="N35" s="36">
        <v>2016</v>
      </c>
      <c r="O35" s="8">
        <v>42581</v>
      </c>
      <c r="P35" s="62">
        <v>1.1147899999999999</v>
      </c>
      <c r="Q35" s="62"/>
      <c r="R35" s="63">
        <f t="shared" si="3"/>
        <v>-85316.692188928733</v>
      </c>
      <c r="S35" s="63"/>
      <c r="T35" s="64">
        <f t="shared" si="4"/>
        <v>-80</v>
      </c>
      <c r="U35" s="64"/>
    </row>
    <row r="36" spans="2:21" x14ac:dyDescent="0.15">
      <c r="B36" s="36">
        <v>28</v>
      </c>
      <c r="C36" s="61">
        <f t="shared" si="0"/>
        <v>5097170.3048607772</v>
      </c>
      <c r="D36" s="61"/>
      <c r="E36" s="36"/>
      <c r="F36" s="8"/>
      <c r="G36" s="36" t="s">
        <v>3</v>
      </c>
      <c r="H36" s="62"/>
      <c r="I36" s="62"/>
      <c r="J36" s="36"/>
      <c r="K36" s="61" t="str">
        <f t="shared" si="5"/>
        <v/>
      </c>
      <c r="L36" s="61"/>
      <c r="M36" s="6" t="str">
        <f t="shared" si="2"/>
        <v/>
      </c>
      <c r="N36" s="36"/>
      <c r="O36" s="8"/>
      <c r="P36" s="62"/>
      <c r="Q36" s="62"/>
      <c r="R36" s="63" t="str">
        <f t="shared" si="3"/>
        <v/>
      </c>
      <c r="S36" s="63"/>
      <c r="T36" s="64" t="str">
        <f t="shared" si="4"/>
        <v/>
      </c>
      <c r="U36" s="64"/>
    </row>
    <row r="37" spans="2:21" x14ac:dyDescent="0.15">
      <c r="B37" s="36">
        <v>29</v>
      </c>
      <c r="C37" s="61" t="str">
        <f t="shared" si="0"/>
        <v/>
      </c>
      <c r="D37" s="61"/>
      <c r="E37" s="36"/>
      <c r="F37" s="8"/>
      <c r="G37" s="36" t="s">
        <v>3</v>
      </c>
      <c r="H37" s="62"/>
      <c r="I37" s="62"/>
      <c r="J37" s="36"/>
      <c r="K37" s="61" t="str">
        <f t="shared" si="5"/>
        <v/>
      </c>
      <c r="L37" s="61"/>
      <c r="M37" s="6" t="str">
        <f t="shared" si="2"/>
        <v/>
      </c>
      <c r="N37" s="36"/>
      <c r="O37" s="8"/>
      <c r="P37" s="62"/>
      <c r="Q37" s="62"/>
      <c r="R37" s="63" t="str">
        <f t="shared" si="3"/>
        <v/>
      </c>
      <c r="S37" s="63"/>
      <c r="T37" s="64" t="str">
        <f t="shared" si="4"/>
        <v/>
      </c>
      <c r="U37" s="64"/>
    </row>
    <row r="38" spans="2:21" x14ac:dyDescent="0.15">
      <c r="B38" s="36">
        <v>30</v>
      </c>
      <c r="C38" s="61" t="str">
        <f t="shared" si="0"/>
        <v/>
      </c>
      <c r="D38" s="61"/>
      <c r="E38" s="36"/>
      <c r="F38" s="8"/>
      <c r="G38" s="36" t="s">
        <v>4</v>
      </c>
      <c r="H38" s="62"/>
      <c r="I38" s="62"/>
      <c r="J38" s="36"/>
      <c r="K38" s="61" t="str">
        <f t="shared" si="5"/>
        <v/>
      </c>
      <c r="L38" s="61"/>
      <c r="M38" s="6" t="str">
        <f t="shared" si="2"/>
        <v/>
      </c>
      <c r="N38" s="36"/>
      <c r="O38" s="8"/>
      <c r="P38" s="62"/>
      <c r="Q38" s="62"/>
      <c r="R38" s="63" t="str">
        <f t="shared" si="3"/>
        <v/>
      </c>
      <c r="S38" s="63"/>
      <c r="T38" s="64" t="str">
        <f t="shared" si="4"/>
        <v/>
      </c>
      <c r="U38" s="64"/>
    </row>
    <row r="39" spans="2:21" x14ac:dyDescent="0.15">
      <c r="B39" s="36">
        <v>31</v>
      </c>
      <c r="C39" s="61" t="str">
        <f t="shared" si="0"/>
        <v/>
      </c>
      <c r="D39" s="61"/>
      <c r="E39" s="36"/>
      <c r="F39" s="8"/>
      <c r="G39" s="36" t="s">
        <v>4</v>
      </c>
      <c r="H39" s="62"/>
      <c r="I39" s="62"/>
      <c r="J39" s="36"/>
      <c r="K39" s="61" t="str">
        <f t="shared" si="5"/>
        <v/>
      </c>
      <c r="L39" s="61"/>
      <c r="M39" s="6" t="str">
        <f t="shared" si="2"/>
        <v/>
      </c>
      <c r="N39" s="36"/>
      <c r="O39" s="8"/>
      <c r="P39" s="62"/>
      <c r="Q39" s="62"/>
      <c r="R39" s="63" t="str">
        <f t="shared" si="3"/>
        <v/>
      </c>
      <c r="S39" s="63"/>
      <c r="T39" s="64" t="str">
        <f t="shared" si="4"/>
        <v/>
      </c>
      <c r="U39" s="64"/>
    </row>
    <row r="40" spans="2:21" x14ac:dyDescent="0.15">
      <c r="B40" s="36">
        <v>32</v>
      </c>
      <c r="C40" s="61" t="str">
        <f t="shared" si="0"/>
        <v/>
      </c>
      <c r="D40" s="61"/>
      <c r="E40" s="36"/>
      <c r="F40" s="8"/>
      <c r="G40" s="36" t="s">
        <v>4</v>
      </c>
      <c r="H40" s="62"/>
      <c r="I40" s="62"/>
      <c r="J40" s="36"/>
      <c r="K40" s="61" t="str">
        <f t="shared" si="5"/>
        <v/>
      </c>
      <c r="L40" s="61"/>
      <c r="M40" s="6" t="str">
        <f t="shared" si="2"/>
        <v/>
      </c>
      <c r="N40" s="36"/>
      <c r="O40" s="8"/>
      <c r="P40" s="62"/>
      <c r="Q40" s="62"/>
      <c r="R40" s="63" t="str">
        <f t="shared" si="3"/>
        <v/>
      </c>
      <c r="S40" s="63"/>
      <c r="T40" s="64" t="str">
        <f t="shared" si="4"/>
        <v/>
      </c>
      <c r="U40" s="64"/>
    </row>
    <row r="41" spans="2:21" x14ac:dyDescent="0.15">
      <c r="B41" s="36">
        <v>33</v>
      </c>
      <c r="C41" s="61" t="str">
        <f t="shared" si="0"/>
        <v/>
      </c>
      <c r="D41" s="61"/>
      <c r="E41" s="36"/>
      <c r="F41" s="8"/>
      <c r="G41" s="36" t="s">
        <v>3</v>
      </c>
      <c r="H41" s="62"/>
      <c r="I41" s="62"/>
      <c r="J41" s="36"/>
      <c r="K41" s="61" t="str">
        <f t="shared" si="5"/>
        <v/>
      </c>
      <c r="L41" s="61"/>
      <c r="M41" s="6" t="str">
        <f t="shared" si="2"/>
        <v/>
      </c>
      <c r="N41" s="36"/>
      <c r="O41" s="8"/>
      <c r="P41" s="62"/>
      <c r="Q41" s="62"/>
      <c r="R41" s="63" t="str">
        <f t="shared" si="3"/>
        <v/>
      </c>
      <c r="S41" s="63"/>
      <c r="T41" s="64" t="str">
        <f t="shared" si="4"/>
        <v/>
      </c>
      <c r="U41" s="64"/>
    </row>
    <row r="42" spans="2:21" x14ac:dyDescent="0.15">
      <c r="B42" s="36">
        <v>34</v>
      </c>
      <c r="C42" s="61" t="str">
        <f t="shared" si="0"/>
        <v/>
      </c>
      <c r="D42" s="61"/>
      <c r="E42" s="36"/>
      <c r="F42" s="8"/>
      <c r="G42" s="36" t="s">
        <v>4</v>
      </c>
      <c r="H42" s="62"/>
      <c r="I42" s="62"/>
      <c r="J42" s="36"/>
      <c r="K42" s="61" t="str">
        <f t="shared" si="5"/>
        <v/>
      </c>
      <c r="L42" s="61"/>
      <c r="M42" s="6" t="str">
        <f t="shared" si="2"/>
        <v/>
      </c>
      <c r="N42" s="36"/>
      <c r="O42" s="8"/>
      <c r="P42" s="62"/>
      <c r="Q42" s="62"/>
      <c r="R42" s="63" t="str">
        <f t="shared" si="3"/>
        <v/>
      </c>
      <c r="S42" s="63"/>
      <c r="T42" s="64" t="str">
        <f t="shared" si="4"/>
        <v/>
      </c>
      <c r="U42" s="64"/>
    </row>
    <row r="43" spans="2:21" x14ac:dyDescent="0.15">
      <c r="B43" s="36">
        <v>35</v>
      </c>
      <c r="C43" s="61" t="str">
        <f t="shared" si="0"/>
        <v/>
      </c>
      <c r="D43" s="61"/>
      <c r="E43" s="36"/>
      <c r="F43" s="8"/>
      <c r="G43" s="36" t="s">
        <v>3</v>
      </c>
      <c r="H43" s="62"/>
      <c r="I43" s="62"/>
      <c r="J43" s="36"/>
      <c r="K43" s="61" t="str">
        <f t="shared" si="5"/>
        <v/>
      </c>
      <c r="L43" s="61"/>
      <c r="M43" s="6" t="str">
        <f t="shared" si="2"/>
        <v/>
      </c>
      <c r="N43" s="36"/>
      <c r="O43" s="8"/>
      <c r="P43" s="62"/>
      <c r="Q43" s="62"/>
      <c r="R43" s="63" t="str">
        <f t="shared" si="3"/>
        <v/>
      </c>
      <c r="S43" s="63"/>
      <c r="T43" s="64" t="str">
        <f t="shared" si="4"/>
        <v/>
      </c>
      <c r="U43" s="64"/>
    </row>
    <row r="44" spans="2:21" x14ac:dyDescent="0.15">
      <c r="B44" s="36">
        <v>36</v>
      </c>
      <c r="C44" s="61" t="str">
        <f t="shared" si="0"/>
        <v/>
      </c>
      <c r="D44" s="61"/>
      <c r="E44" s="36"/>
      <c r="F44" s="8"/>
      <c r="G44" s="36" t="s">
        <v>4</v>
      </c>
      <c r="H44" s="62"/>
      <c r="I44" s="62"/>
      <c r="J44" s="36"/>
      <c r="K44" s="61" t="str">
        <f t="shared" si="5"/>
        <v/>
      </c>
      <c r="L44" s="61"/>
      <c r="M44" s="6" t="str">
        <f t="shared" si="2"/>
        <v/>
      </c>
      <c r="N44" s="36"/>
      <c r="O44" s="8"/>
      <c r="P44" s="62"/>
      <c r="Q44" s="62"/>
      <c r="R44" s="63" t="str">
        <f t="shared" si="3"/>
        <v/>
      </c>
      <c r="S44" s="63"/>
      <c r="T44" s="64" t="str">
        <f t="shared" si="4"/>
        <v/>
      </c>
      <c r="U44" s="64"/>
    </row>
    <row r="45" spans="2:21" x14ac:dyDescent="0.15">
      <c r="B45" s="36">
        <v>37</v>
      </c>
      <c r="C45" s="61" t="str">
        <f t="shared" si="0"/>
        <v/>
      </c>
      <c r="D45" s="61"/>
      <c r="E45" s="36"/>
      <c r="F45" s="8"/>
      <c r="G45" s="36" t="s">
        <v>3</v>
      </c>
      <c r="H45" s="62"/>
      <c r="I45" s="62"/>
      <c r="J45" s="36"/>
      <c r="K45" s="61" t="str">
        <f t="shared" si="5"/>
        <v/>
      </c>
      <c r="L45" s="61"/>
      <c r="M45" s="6" t="str">
        <f t="shared" si="2"/>
        <v/>
      </c>
      <c r="N45" s="36"/>
      <c r="O45" s="8"/>
      <c r="P45" s="62"/>
      <c r="Q45" s="62"/>
      <c r="R45" s="63" t="str">
        <f t="shared" si="3"/>
        <v/>
      </c>
      <c r="S45" s="63"/>
      <c r="T45" s="64" t="str">
        <f t="shared" si="4"/>
        <v/>
      </c>
      <c r="U45" s="64"/>
    </row>
    <row r="46" spans="2:21" x14ac:dyDescent="0.15">
      <c r="B46" s="36">
        <v>38</v>
      </c>
      <c r="C46" s="61" t="str">
        <f t="shared" si="0"/>
        <v/>
      </c>
      <c r="D46" s="61"/>
      <c r="E46" s="36"/>
      <c r="F46" s="8"/>
      <c r="G46" s="36" t="s">
        <v>4</v>
      </c>
      <c r="H46" s="62"/>
      <c r="I46" s="62"/>
      <c r="J46" s="36"/>
      <c r="K46" s="61" t="str">
        <f t="shared" si="5"/>
        <v/>
      </c>
      <c r="L46" s="61"/>
      <c r="M46" s="6" t="str">
        <f t="shared" si="2"/>
        <v/>
      </c>
      <c r="N46" s="36"/>
      <c r="O46" s="8"/>
      <c r="P46" s="62"/>
      <c r="Q46" s="62"/>
      <c r="R46" s="63" t="str">
        <f t="shared" si="3"/>
        <v/>
      </c>
      <c r="S46" s="63"/>
      <c r="T46" s="64" t="str">
        <f t="shared" si="4"/>
        <v/>
      </c>
      <c r="U46" s="64"/>
    </row>
    <row r="47" spans="2:21" x14ac:dyDescent="0.15">
      <c r="B47" s="36">
        <v>39</v>
      </c>
      <c r="C47" s="61" t="str">
        <f t="shared" si="0"/>
        <v/>
      </c>
      <c r="D47" s="61"/>
      <c r="E47" s="36"/>
      <c r="F47" s="8"/>
      <c r="G47" s="36" t="s">
        <v>4</v>
      </c>
      <c r="H47" s="62"/>
      <c r="I47" s="62"/>
      <c r="J47" s="36"/>
      <c r="K47" s="61" t="str">
        <f t="shared" si="5"/>
        <v/>
      </c>
      <c r="L47" s="61"/>
      <c r="M47" s="6" t="str">
        <f t="shared" si="2"/>
        <v/>
      </c>
      <c r="N47" s="36"/>
      <c r="O47" s="8"/>
      <c r="P47" s="62"/>
      <c r="Q47" s="62"/>
      <c r="R47" s="63" t="str">
        <f t="shared" si="3"/>
        <v/>
      </c>
      <c r="S47" s="63"/>
      <c r="T47" s="64" t="str">
        <f t="shared" si="4"/>
        <v/>
      </c>
      <c r="U47" s="64"/>
    </row>
    <row r="48" spans="2:21" x14ac:dyDescent="0.15">
      <c r="B48" s="36">
        <v>40</v>
      </c>
      <c r="C48" s="61" t="str">
        <f t="shared" si="0"/>
        <v/>
      </c>
      <c r="D48" s="61"/>
      <c r="E48" s="36"/>
      <c r="F48" s="8"/>
      <c r="G48" s="36" t="s">
        <v>37</v>
      </c>
      <c r="H48" s="62"/>
      <c r="I48" s="62"/>
      <c r="J48" s="36"/>
      <c r="K48" s="61" t="str">
        <f t="shared" si="5"/>
        <v/>
      </c>
      <c r="L48" s="61"/>
      <c r="M48" s="6" t="str">
        <f t="shared" si="2"/>
        <v/>
      </c>
      <c r="N48" s="36"/>
      <c r="O48" s="8"/>
      <c r="P48" s="62"/>
      <c r="Q48" s="62"/>
      <c r="R48" s="63" t="str">
        <f t="shared" si="3"/>
        <v/>
      </c>
      <c r="S48" s="63"/>
      <c r="T48" s="64" t="str">
        <f t="shared" si="4"/>
        <v/>
      </c>
      <c r="U48" s="64"/>
    </row>
    <row r="49" spans="2:21" x14ac:dyDescent="0.15">
      <c r="B49" s="36">
        <v>41</v>
      </c>
      <c r="C49" s="61" t="str">
        <f t="shared" si="0"/>
        <v/>
      </c>
      <c r="D49" s="61"/>
      <c r="E49" s="36"/>
      <c r="F49" s="8"/>
      <c r="G49" s="36" t="s">
        <v>4</v>
      </c>
      <c r="H49" s="62"/>
      <c r="I49" s="62"/>
      <c r="J49" s="36"/>
      <c r="K49" s="61" t="str">
        <f t="shared" si="5"/>
        <v/>
      </c>
      <c r="L49" s="61"/>
      <c r="M49" s="6" t="str">
        <f t="shared" si="2"/>
        <v/>
      </c>
      <c r="N49" s="36"/>
      <c r="O49" s="8"/>
      <c r="P49" s="62"/>
      <c r="Q49" s="62"/>
      <c r="R49" s="63" t="str">
        <f t="shared" si="3"/>
        <v/>
      </c>
      <c r="S49" s="63"/>
      <c r="T49" s="64" t="str">
        <f t="shared" si="4"/>
        <v/>
      </c>
      <c r="U49" s="64"/>
    </row>
    <row r="50" spans="2:21" x14ac:dyDescent="0.15">
      <c r="B50" s="36">
        <v>42</v>
      </c>
      <c r="C50" s="61" t="str">
        <f t="shared" si="0"/>
        <v/>
      </c>
      <c r="D50" s="61"/>
      <c r="E50" s="36"/>
      <c r="F50" s="8"/>
      <c r="G50" s="36" t="s">
        <v>4</v>
      </c>
      <c r="H50" s="62"/>
      <c r="I50" s="62"/>
      <c r="J50" s="36"/>
      <c r="K50" s="61" t="str">
        <f t="shared" si="5"/>
        <v/>
      </c>
      <c r="L50" s="61"/>
      <c r="M50" s="6" t="str">
        <f t="shared" si="2"/>
        <v/>
      </c>
      <c r="N50" s="36"/>
      <c r="O50" s="8"/>
      <c r="P50" s="62"/>
      <c r="Q50" s="62"/>
      <c r="R50" s="63" t="str">
        <f t="shared" si="3"/>
        <v/>
      </c>
      <c r="S50" s="63"/>
      <c r="T50" s="64" t="str">
        <f t="shared" si="4"/>
        <v/>
      </c>
      <c r="U50" s="64"/>
    </row>
    <row r="51" spans="2:21" x14ac:dyDescent="0.15">
      <c r="B51" s="36">
        <v>43</v>
      </c>
      <c r="C51" s="61" t="str">
        <f t="shared" si="0"/>
        <v/>
      </c>
      <c r="D51" s="61"/>
      <c r="E51" s="36"/>
      <c r="F51" s="8"/>
      <c r="G51" s="36" t="s">
        <v>3</v>
      </c>
      <c r="H51" s="62"/>
      <c r="I51" s="62"/>
      <c r="J51" s="36"/>
      <c r="K51" s="61" t="str">
        <f t="shared" si="5"/>
        <v/>
      </c>
      <c r="L51" s="61"/>
      <c r="M51" s="6" t="str">
        <f t="shared" si="2"/>
        <v/>
      </c>
      <c r="N51" s="36"/>
      <c r="O51" s="8"/>
      <c r="P51" s="62"/>
      <c r="Q51" s="62"/>
      <c r="R51" s="63" t="str">
        <f t="shared" si="3"/>
        <v/>
      </c>
      <c r="S51" s="63"/>
      <c r="T51" s="64" t="str">
        <f t="shared" si="4"/>
        <v/>
      </c>
      <c r="U51" s="64"/>
    </row>
    <row r="52" spans="2:21" x14ac:dyDescent="0.15">
      <c r="B52" s="36">
        <v>44</v>
      </c>
      <c r="C52" s="61" t="str">
        <f t="shared" si="0"/>
        <v/>
      </c>
      <c r="D52" s="61"/>
      <c r="E52" s="36"/>
      <c r="F52" s="8"/>
      <c r="G52" s="36" t="s">
        <v>3</v>
      </c>
      <c r="H52" s="62"/>
      <c r="I52" s="62"/>
      <c r="J52" s="36"/>
      <c r="K52" s="61" t="str">
        <f t="shared" si="5"/>
        <v/>
      </c>
      <c r="L52" s="61"/>
      <c r="M52" s="6" t="str">
        <f t="shared" si="2"/>
        <v/>
      </c>
      <c r="N52" s="36"/>
      <c r="O52" s="8"/>
      <c r="P52" s="62"/>
      <c r="Q52" s="62"/>
      <c r="R52" s="63" t="str">
        <f t="shared" si="3"/>
        <v/>
      </c>
      <c r="S52" s="63"/>
      <c r="T52" s="64" t="str">
        <f t="shared" si="4"/>
        <v/>
      </c>
      <c r="U52" s="64"/>
    </row>
    <row r="53" spans="2:21" x14ac:dyDescent="0.15">
      <c r="B53" s="36">
        <v>45</v>
      </c>
      <c r="C53" s="61" t="str">
        <f t="shared" si="0"/>
        <v/>
      </c>
      <c r="D53" s="61"/>
      <c r="E53" s="36"/>
      <c r="F53" s="8"/>
      <c r="G53" s="36" t="s">
        <v>4</v>
      </c>
      <c r="H53" s="62"/>
      <c r="I53" s="62"/>
      <c r="J53" s="36"/>
      <c r="K53" s="61" t="str">
        <f t="shared" si="5"/>
        <v/>
      </c>
      <c r="L53" s="61"/>
      <c r="M53" s="6" t="str">
        <f t="shared" si="2"/>
        <v/>
      </c>
      <c r="N53" s="36"/>
      <c r="O53" s="8"/>
      <c r="P53" s="62"/>
      <c r="Q53" s="62"/>
      <c r="R53" s="63" t="str">
        <f t="shared" si="3"/>
        <v/>
      </c>
      <c r="S53" s="63"/>
      <c r="T53" s="64" t="str">
        <f t="shared" si="4"/>
        <v/>
      </c>
      <c r="U53" s="64"/>
    </row>
    <row r="54" spans="2:21" x14ac:dyDescent="0.15">
      <c r="B54" s="36">
        <v>46</v>
      </c>
      <c r="C54" s="61" t="str">
        <f t="shared" si="0"/>
        <v/>
      </c>
      <c r="D54" s="61"/>
      <c r="E54" s="36"/>
      <c r="F54" s="8"/>
      <c r="G54" s="36" t="s">
        <v>4</v>
      </c>
      <c r="H54" s="62"/>
      <c r="I54" s="62"/>
      <c r="J54" s="36"/>
      <c r="K54" s="61" t="str">
        <f t="shared" si="5"/>
        <v/>
      </c>
      <c r="L54" s="61"/>
      <c r="M54" s="6" t="str">
        <f t="shared" si="2"/>
        <v/>
      </c>
      <c r="N54" s="36"/>
      <c r="O54" s="8"/>
      <c r="P54" s="62"/>
      <c r="Q54" s="62"/>
      <c r="R54" s="63" t="str">
        <f t="shared" si="3"/>
        <v/>
      </c>
      <c r="S54" s="63"/>
      <c r="T54" s="64" t="str">
        <f t="shared" si="4"/>
        <v/>
      </c>
      <c r="U54" s="64"/>
    </row>
    <row r="55" spans="2:21" x14ac:dyDescent="0.15">
      <c r="B55" s="36">
        <v>47</v>
      </c>
      <c r="C55" s="61" t="str">
        <f t="shared" si="0"/>
        <v/>
      </c>
      <c r="D55" s="61"/>
      <c r="E55" s="36"/>
      <c r="F55" s="8"/>
      <c r="G55" s="36" t="s">
        <v>3</v>
      </c>
      <c r="H55" s="62"/>
      <c r="I55" s="62"/>
      <c r="J55" s="36"/>
      <c r="K55" s="61" t="str">
        <f t="shared" si="5"/>
        <v/>
      </c>
      <c r="L55" s="61"/>
      <c r="M55" s="6" t="str">
        <f t="shared" si="2"/>
        <v/>
      </c>
      <c r="N55" s="36"/>
      <c r="O55" s="8"/>
      <c r="P55" s="62"/>
      <c r="Q55" s="62"/>
      <c r="R55" s="63" t="str">
        <f t="shared" si="3"/>
        <v/>
      </c>
      <c r="S55" s="63"/>
      <c r="T55" s="64" t="str">
        <f t="shared" si="4"/>
        <v/>
      </c>
      <c r="U55" s="64"/>
    </row>
    <row r="56" spans="2:21" x14ac:dyDescent="0.15">
      <c r="B56" s="36">
        <v>48</v>
      </c>
      <c r="C56" s="61" t="str">
        <f t="shared" si="0"/>
        <v/>
      </c>
      <c r="D56" s="61"/>
      <c r="E56" s="36"/>
      <c r="F56" s="8"/>
      <c r="G56" s="36" t="s">
        <v>3</v>
      </c>
      <c r="H56" s="62"/>
      <c r="I56" s="62"/>
      <c r="J56" s="36"/>
      <c r="K56" s="61" t="str">
        <f t="shared" si="5"/>
        <v/>
      </c>
      <c r="L56" s="61"/>
      <c r="M56" s="6" t="str">
        <f t="shared" si="2"/>
        <v/>
      </c>
      <c r="N56" s="36"/>
      <c r="O56" s="8"/>
      <c r="P56" s="62"/>
      <c r="Q56" s="62"/>
      <c r="R56" s="63" t="str">
        <f t="shared" si="3"/>
        <v/>
      </c>
      <c r="S56" s="63"/>
      <c r="T56" s="64" t="str">
        <f t="shared" si="4"/>
        <v/>
      </c>
      <c r="U56" s="64"/>
    </row>
    <row r="57" spans="2:21" x14ac:dyDescent="0.15">
      <c r="B57" s="36">
        <v>49</v>
      </c>
      <c r="C57" s="61" t="str">
        <f t="shared" si="0"/>
        <v/>
      </c>
      <c r="D57" s="61"/>
      <c r="E57" s="36"/>
      <c r="F57" s="8"/>
      <c r="G57" s="36" t="s">
        <v>3</v>
      </c>
      <c r="H57" s="62"/>
      <c r="I57" s="62"/>
      <c r="J57" s="36"/>
      <c r="K57" s="61" t="str">
        <f t="shared" si="5"/>
        <v/>
      </c>
      <c r="L57" s="61"/>
      <c r="M57" s="6" t="str">
        <f t="shared" si="2"/>
        <v/>
      </c>
      <c r="N57" s="36"/>
      <c r="O57" s="8"/>
      <c r="P57" s="62"/>
      <c r="Q57" s="62"/>
      <c r="R57" s="63" t="str">
        <f t="shared" si="3"/>
        <v/>
      </c>
      <c r="S57" s="63"/>
      <c r="T57" s="64" t="str">
        <f t="shared" si="4"/>
        <v/>
      </c>
      <c r="U57" s="64"/>
    </row>
    <row r="58" spans="2:21" x14ac:dyDescent="0.15">
      <c r="B58" s="36">
        <v>50</v>
      </c>
      <c r="C58" s="61" t="str">
        <f t="shared" si="0"/>
        <v/>
      </c>
      <c r="D58" s="61"/>
      <c r="E58" s="36"/>
      <c r="F58" s="8"/>
      <c r="G58" s="36" t="s">
        <v>3</v>
      </c>
      <c r="H58" s="62"/>
      <c r="I58" s="62"/>
      <c r="J58" s="36"/>
      <c r="K58" s="61" t="str">
        <f>IF(F58="","",C58*0.04)</f>
        <v/>
      </c>
      <c r="L58" s="61"/>
      <c r="M58" s="6" t="str">
        <f t="shared" si="2"/>
        <v/>
      </c>
      <c r="N58" s="36"/>
      <c r="O58" s="8"/>
      <c r="P58" s="62"/>
      <c r="Q58" s="62"/>
      <c r="R58" s="63" t="str">
        <f t="shared" si="3"/>
        <v/>
      </c>
      <c r="S58" s="63"/>
      <c r="T58" s="64" t="str">
        <f t="shared" si="4"/>
        <v/>
      </c>
      <c r="U58" s="64"/>
    </row>
    <row r="59" spans="2:21" x14ac:dyDescent="0.15">
      <c r="B59" s="36">
        <v>51</v>
      </c>
      <c r="C59" s="61" t="str">
        <f t="shared" si="0"/>
        <v/>
      </c>
      <c r="D59" s="61"/>
      <c r="E59" s="36"/>
      <c r="F59" s="8"/>
      <c r="G59" s="36" t="s">
        <v>3</v>
      </c>
      <c r="H59" s="62"/>
      <c r="I59" s="62"/>
      <c r="J59" s="36"/>
      <c r="K59" s="61" t="str">
        <f t="shared" si="5"/>
        <v/>
      </c>
      <c r="L59" s="61"/>
      <c r="M59" s="6" t="str">
        <f t="shared" si="2"/>
        <v/>
      </c>
      <c r="N59" s="36"/>
      <c r="O59" s="8"/>
      <c r="P59" s="62"/>
      <c r="Q59" s="62"/>
      <c r="R59" s="63" t="str">
        <f t="shared" si="3"/>
        <v/>
      </c>
      <c r="S59" s="63"/>
      <c r="T59" s="64" t="str">
        <f t="shared" si="4"/>
        <v/>
      </c>
      <c r="U59" s="64"/>
    </row>
    <row r="60" spans="2:21" x14ac:dyDescent="0.15">
      <c r="B60" s="36">
        <v>52</v>
      </c>
      <c r="C60" s="61" t="str">
        <f t="shared" si="0"/>
        <v/>
      </c>
      <c r="D60" s="61"/>
      <c r="E60" s="36"/>
      <c r="F60" s="8"/>
      <c r="G60" s="36" t="s">
        <v>3</v>
      </c>
      <c r="H60" s="62"/>
      <c r="I60" s="62"/>
      <c r="J60" s="36"/>
      <c r="K60" s="61" t="str">
        <f t="shared" si="5"/>
        <v/>
      </c>
      <c r="L60" s="61"/>
      <c r="M60" s="6" t="str">
        <f t="shared" si="2"/>
        <v/>
      </c>
      <c r="N60" s="36"/>
      <c r="O60" s="8"/>
      <c r="P60" s="62"/>
      <c r="Q60" s="62"/>
      <c r="R60" s="63" t="str">
        <f t="shared" si="3"/>
        <v/>
      </c>
      <c r="S60" s="63"/>
      <c r="T60" s="64" t="str">
        <f t="shared" si="4"/>
        <v/>
      </c>
      <c r="U60" s="64"/>
    </row>
    <row r="61" spans="2:21" x14ac:dyDescent="0.15">
      <c r="B61" s="36">
        <v>53</v>
      </c>
      <c r="C61" s="61" t="str">
        <f t="shared" si="0"/>
        <v/>
      </c>
      <c r="D61" s="61"/>
      <c r="E61" s="36"/>
      <c r="F61" s="8"/>
      <c r="G61" s="36" t="s">
        <v>3</v>
      </c>
      <c r="H61" s="62"/>
      <c r="I61" s="62"/>
      <c r="J61" s="36"/>
      <c r="K61" s="61" t="str">
        <f t="shared" si="5"/>
        <v/>
      </c>
      <c r="L61" s="61"/>
      <c r="M61" s="6" t="str">
        <f t="shared" si="2"/>
        <v/>
      </c>
      <c r="N61" s="36"/>
      <c r="O61" s="8"/>
      <c r="P61" s="62"/>
      <c r="Q61" s="62"/>
      <c r="R61" s="63" t="str">
        <f t="shared" si="3"/>
        <v/>
      </c>
      <c r="S61" s="63"/>
      <c r="T61" s="64" t="str">
        <f t="shared" si="4"/>
        <v/>
      </c>
      <c r="U61" s="64"/>
    </row>
    <row r="62" spans="2:21" x14ac:dyDescent="0.15">
      <c r="B62" s="36">
        <v>54</v>
      </c>
      <c r="C62" s="61" t="str">
        <f t="shared" si="0"/>
        <v/>
      </c>
      <c r="D62" s="61"/>
      <c r="E62" s="36"/>
      <c r="F62" s="8"/>
      <c r="G62" s="36" t="s">
        <v>3</v>
      </c>
      <c r="H62" s="62"/>
      <c r="I62" s="62"/>
      <c r="J62" s="36"/>
      <c r="K62" s="61" t="str">
        <f t="shared" si="5"/>
        <v/>
      </c>
      <c r="L62" s="61"/>
      <c r="M62" s="6" t="str">
        <f t="shared" si="2"/>
        <v/>
      </c>
      <c r="N62" s="36"/>
      <c r="O62" s="8"/>
      <c r="P62" s="62"/>
      <c r="Q62" s="62"/>
      <c r="R62" s="63" t="str">
        <f t="shared" si="3"/>
        <v/>
      </c>
      <c r="S62" s="63"/>
      <c r="T62" s="64" t="str">
        <f t="shared" si="4"/>
        <v/>
      </c>
      <c r="U62" s="64"/>
    </row>
    <row r="63" spans="2:21" x14ac:dyDescent="0.15">
      <c r="B63" s="36">
        <v>55</v>
      </c>
      <c r="C63" s="61" t="str">
        <f t="shared" si="0"/>
        <v/>
      </c>
      <c r="D63" s="61"/>
      <c r="E63" s="36"/>
      <c r="F63" s="8"/>
      <c r="G63" s="36" t="s">
        <v>4</v>
      </c>
      <c r="H63" s="62"/>
      <c r="I63" s="62"/>
      <c r="J63" s="36"/>
      <c r="K63" s="61" t="str">
        <f t="shared" si="5"/>
        <v/>
      </c>
      <c r="L63" s="61"/>
      <c r="M63" s="6" t="str">
        <f t="shared" si="2"/>
        <v/>
      </c>
      <c r="N63" s="36"/>
      <c r="O63" s="8"/>
      <c r="P63" s="62"/>
      <c r="Q63" s="62"/>
      <c r="R63" s="63" t="str">
        <f t="shared" si="3"/>
        <v/>
      </c>
      <c r="S63" s="63"/>
      <c r="T63" s="64" t="str">
        <f t="shared" si="4"/>
        <v/>
      </c>
      <c r="U63" s="64"/>
    </row>
    <row r="64" spans="2:21" x14ac:dyDescent="0.15">
      <c r="B64" s="36">
        <v>56</v>
      </c>
      <c r="C64" s="61" t="str">
        <f t="shared" si="0"/>
        <v/>
      </c>
      <c r="D64" s="61"/>
      <c r="E64" s="36"/>
      <c r="F64" s="8"/>
      <c r="G64" s="36" t="s">
        <v>3</v>
      </c>
      <c r="H64" s="62"/>
      <c r="I64" s="62"/>
      <c r="J64" s="36"/>
      <c r="K64" s="61" t="str">
        <f t="shared" si="5"/>
        <v/>
      </c>
      <c r="L64" s="61"/>
      <c r="M64" s="6" t="str">
        <f t="shared" si="2"/>
        <v/>
      </c>
      <c r="N64" s="36"/>
      <c r="O64" s="8"/>
      <c r="P64" s="62"/>
      <c r="Q64" s="62"/>
      <c r="R64" s="63" t="str">
        <f t="shared" si="3"/>
        <v/>
      </c>
      <c r="S64" s="63"/>
      <c r="T64" s="64" t="str">
        <f t="shared" si="4"/>
        <v/>
      </c>
      <c r="U64" s="64"/>
    </row>
    <row r="65" spans="2:21" x14ac:dyDescent="0.15">
      <c r="B65" s="36">
        <v>57</v>
      </c>
      <c r="C65" s="61" t="str">
        <f t="shared" si="0"/>
        <v/>
      </c>
      <c r="D65" s="61"/>
      <c r="E65" s="36"/>
      <c r="F65" s="8"/>
      <c r="G65" s="36" t="s">
        <v>3</v>
      </c>
      <c r="H65" s="62"/>
      <c r="I65" s="62"/>
      <c r="J65" s="36"/>
      <c r="K65" s="61" t="str">
        <f t="shared" si="5"/>
        <v/>
      </c>
      <c r="L65" s="61"/>
      <c r="M65" s="6" t="str">
        <f t="shared" si="2"/>
        <v/>
      </c>
      <c r="N65" s="36"/>
      <c r="O65" s="8"/>
      <c r="P65" s="62"/>
      <c r="Q65" s="62"/>
      <c r="R65" s="63" t="str">
        <f t="shared" si="3"/>
        <v/>
      </c>
      <c r="S65" s="63"/>
      <c r="T65" s="64" t="str">
        <f t="shared" si="4"/>
        <v/>
      </c>
      <c r="U65" s="64"/>
    </row>
    <row r="66" spans="2:21" x14ac:dyDescent="0.15">
      <c r="B66" s="36">
        <v>58</v>
      </c>
      <c r="C66" s="61" t="str">
        <f t="shared" si="0"/>
        <v/>
      </c>
      <c r="D66" s="61"/>
      <c r="E66" s="36"/>
      <c r="F66" s="8"/>
      <c r="G66" s="36" t="s">
        <v>3</v>
      </c>
      <c r="H66" s="62"/>
      <c r="I66" s="62"/>
      <c r="J66" s="36"/>
      <c r="K66" s="61" t="str">
        <f t="shared" si="5"/>
        <v/>
      </c>
      <c r="L66" s="61"/>
      <c r="M66" s="6" t="str">
        <f t="shared" si="2"/>
        <v/>
      </c>
      <c r="N66" s="36"/>
      <c r="O66" s="8"/>
      <c r="P66" s="62"/>
      <c r="Q66" s="62"/>
      <c r="R66" s="63" t="str">
        <f t="shared" si="3"/>
        <v/>
      </c>
      <c r="S66" s="63"/>
      <c r="T66" s="64" t="str">
        <f t="shared" si="4"/>
        <v/>
      </c>
      <c r="U66" s="64"/>
    </row>
    <row r="67" spans="2:21" x14ac:dyDescent="0.15">
      <c r="B67" s="36">
        <v>59</v>
      </c>
      <c r="C67" s="61" t="str">
        <f t="shared" si="0"/>
        <v/>
      </c>
      <c r="D67" s="61"/>
      <c r="E67" s="36"/>
      <c r="F67" s="8"/>
      <c r="G67" s="36" t="s">
        <v>3</v>
      </c>
      <c r="H67" s="62"/>
      <c r="I67" s="62"/>
      <c r="J67" s="36"/>
      <c r="K67" s="61" t="str">
        <f t="shared" si="5"/>
        <v/>
      </c>
      <c r="L67" s="61"/>
      <c r="M67" s="6" t="str">
        <f t="shared" si="2"/>
        <v/>
      </c>
      <c r="N67" s="36"/>
      <c r="O67" s="8"/>
      <c r="P67" s="62"/>
      <c r="Q67" s="62"/>
      <c r="R67" s="63" t="str">
        <f t="shared" si="3"/>
        <v/>
      </c>
      <c r="S67" s="63"/>
      <c r="T67" s="64" t="str">
        <f t="shared" si="4"/>
        <v/>
      </c>
      <c r="U67" s="64"/>
    </row>
    <row r="68" spans="2:21" x14ac:dyDescent="0.15">
      <c r="B68" s="36">
        <v>60</v>
      </c>
      <c r="C68" s="61" t="str">
        <f t="shared" si="0"/>
        <v/>
      </c>
      <c r="D68" s="61"/>
      <c r="E68" s="36"/>
      <c r="F68" s="8"/>
      <c r="G68" s="36" t="s">
        <v>4</v>
      </c>
      <c r="H68" s="62"/>
      <c r="I68" s="62"/>
      <c r="J68" s="36"/>
      <c r="K68" s="61" t="str">
        <f t="shared" si="5"/>
        <v/>
      </c>
      <c r="L68" s="61"/>
      <c r="M68" s="6" t="str">
        <f t="shared" si="2"/>
        <v/>
      </c>
      <c r="N68" s="36"/>
      <c r="O68" s="8"/>
      <c r="P68" s="62"/>
      <c r="Q68" s="62"/>
      <c r="R68" s="63" t="str">
        <f t="shared" si="3"/>
        <v/>
      </c>
      <c r="S68" s="63"/>
      <c r="T68" s="64" t="str">
        <f t="shared" si="4"/>
        <v/>
      </c>
      <c r="U68" s="64"/>
    </row>
    <row r="69" spans="2:21" x14ac:dyDescent="0.15">
      <c r="B69" s="36">
        <v>61</v>
      </c>
      <c r="C69" s="61" t="str">
        <f t="shared" si="0"/>
        <v/>
      </c>
      <c r="D69" s="61"/>
      <c r="E69" s="36"/>
      <c r="F69" s="8"/>
      <c r="G69" s="36" t="s">
        <v>4</v>
      </c>
      <c r="H69" s="62"/>
      <c r="I69" s="62"/>
      <c r="J69" s="36"/>
      <c r="K69" s="61" t="str">
        <f t="shared" si="5"/>
        <v/>
      </c>
      <c r="L69" s="61"/>
      <c r="M69" s="6" t="str">
        <f t="shared" si="2"/>
        <v/>
      </c>
      <c r="N69" s="36"/>
      <c r="O69" s="8"/>
      <c r="P69" s="62"/>
      <c r="Q69" s="62"/>
      <c r="R69" s="63" t="str">
        <f t="shared" si="3"/>
        <v/>
      </c>
      <c r="S69" s="63"/>
      <c r="T69" s="64" t="str">
        <f t="shared" si="4"/>
        <v/>
      </c>
      <c r="U69" s="64"/>
    </row>
    <row r="70" spans="2:21" x14ac:dyDescent="0.15">
      <c r="B70" s="36">
        <v>62</v>
      </c>
      <c r="C70" s="61" t="str">
        <f t="shared" si="0"/>
        <v/>
      </c>
      <c r="D70" s="61"/>
      <c r="E70" s="36"/>
      <c r="F70" s="8"/>
      <c r="G70" s="36" t="s">
        <v>3</v>
      </c>
      <c r="H70" s="62"/>
      <c r="I70" s="62"/>
      <c r="J70" s="36"/>
      <c r="K70" s="61" t="str">
        <f t="shared" si="5"/>
        <v/>
      </c>
      <c r="L70" s="61"/>
      <c r="M70" s="6" t="str">
        <f t="shared" si="2"/>
        <v/>
      </c>
      <c r="N70" s="36"/>
      <c r="O70" s="8"/>
      <c r="P70" s="62"/>
      <c r="Q70" s="62"/>
      <c r="R70" s="63" t="str">
        <f t="shared" si="3"/>
        <v/>
      </c>
      <c r="S70" s="63"/>
      <c r="T70" s="64" t="str">
        <f t="shared" si="4"/>
        <v/>
      </c>
      <c r="U70" s="64"/>
    </row>
    <row r="71" spans="2:21" x14ac:dyDescent="0.15">
      <c r="B71" s="36">
        <v>63</v>
      </c>
      <c r="C71" s="61" t="str">
        <f t="shared" si="0"/>
        <v/>
      </c>
      <c r="D71" s="61"/>
      <c r="E71" s="36"/>
      <c r="F71" s="8"/>
      <c r="G71" s="36" t="s">
        <v>4</v>
      </c>
      <c r="H71" s="62"/>
      <c r="I71" s="62"/>
      <c r="J71" s="36"/>
      <c r="K71" s="61" t="str">
        <f t="shared" si="5"/>
        <v/>
      </c>
      <c r="L71" s="61"/>
      <c r="M71" s="6" t="str">
        <f t="shared" si="2"/>
        <v/>
      </c>
      <c r="N71" s="36"/>
      <c r="O71" s="8"/>
      <c r="P71" s="62"/>
      <c r="Q71" s="62"/>
      <c r="R71" s="63" t="str">
        <f t="shared" si="3"/>
        <v/>
      </c>
      <c r="S71" s="63"/>
      <c r="T71" s="64" t="str">
        <f t="shared" si="4"/>
        <v/>
      </c>
      <c r="U71" s="64"/>
    </row>
    <row r="72" spans="2:21" x14ac:dyDescent="0.15">
      <c r="B72" s="36">
        <v>64</v>
      </c>
      <c r="C72" s="61" t="str">
        <f t="shared" si="0"/>
        <v/>
      </c>
      <c r="D72" s="61"/>
      <c r="E72" s="36"/>
      <c r="F72" s="8"/>
      <c r="G72" s="36" t="s">
        <v>3</v>
      </c>
      <c r="H72" s="62"/>
      <c r="I72" s="62"/>
      <c r="J72" s="36"/>
      <c r="K72" s="61" t="str">
        <f t="shared" si="5"/>
        <v/>
      </c>
      <c r="L72" s="61"/>
      <c r="M72" s="6" t="str">
        <f t="shared" si="2"/>
        <v/>
      </c>
      <c r="N72" s="36"/>
      <c r="O72" s="8"/>
      <c r="P72" s="62"/>
      <c r="Q72" s="62"/>
      <c r="R72" s="63" t="str">
        <f t="shared" si="3"/>
        <v/>
      </c>
      <c r="S72" s="63"/>
      <c r="T72" s="64" t="str">
        <f t="shared" si="4"/>
        <v/>
      </c>
      <c r="U72" s="64"/>
    </row>
    <row r="73" spans="2:21" x14ac:dyDescent="0.15">
      <c r="B73" s="36">
        <v>65</v>
      </c>
      <c r="C73" s="61" t="str">
        <f t="shared" si="0"/>
        <v/>
      </c>
      <c r="D73" s="61"/>
      <c r="E73" s="36"/>
      <c r="F73" s="8"/>
      <c r="G73" s="36" t="s">
        <v>4</v>
      </c>
      <c r="H73" s="62"/>
      <c r="I73" s="62"/>
      <c r="J73" s="36"/>
      <c r="K73" s="61" t="str">
        <f t="shared" ref="K73:K108" si="6">IF(F73="","",C73*0.03)</f>
        <v/>
      </c>
      <c r="L73" s="61"/>
      <c r="M73" s="6" t="str">
        <f t="shared" si="2"/>
        <v/>
      </c>
      <c r="N73" s="36"/>
      <c r="O73" s="8"/>
      <c r="P73" s="62"/>
      <c r="Q73" s="62"/>
      <c r="R73" s="63" t="str">
        <f t="shared" si="3"/>
        <v/>
      </c>
      <c r="S73" s="63"/>
      <c r="T73" s="64" t="str">
        <f t="shared" si="4"/>
        <v/>
      </c>
      <c r="U73" s="64"/>
    </row>
    <row r="74" spans="2:21" x14ac:dyDescent="0.15">
      <c r="B74" s="36">
        <v>66</v>
      </c>
      <c r="C74" s="61" t="str">
        <f t="shared" ref="C74:C108" si="7">IF(R73="","",C73+R73)</f>
        <v/>
      </c>
      <c r="D74" s="61"/>
      <c r="E74" s="36"/>
      <c r="F74" s="8"/>
      <c r="G74" s="36" t="s">
        <v>4</v>
      </c>
      <c r="H74" s="62"/>
      <c r="I74" s="62"/>
      <c r="J74" s="36"/>
      <c r="K74" s="61" t="str">
        <f t="shared" si="6"/>
        <v/>
      </c>
      <c r="L74" s="61"/>
      <c r="M74" s="6" t="str">
        <f t="shared" ref="M74:M108" si="8">IF(J74="","",(K74/J74)/1000)</f>
        <v/>
      </c>
      <c r="N74" s="36"/>
      <c r="O74" s="8"/>
      <c r="P74" s="62"/>
      <c r="Q74" s="62"/>
      <c r="R74" s="63" t="str">
        <f t="shared" ref="R74:R108" si="9">IF(O74="","",(IF(G74="売",H74-P74,P74-H74))*M74*10000000)</f>
        <v/>
      </c>
      <c r="S74" s="63"/>
      <c r="T74" s="64" t="str">
        <f t="shared" ref="T74:T108" si="10">IF(O74="","",IF(R74&lt;0,J74*(-1),IF(G74="買",(P74-H74)*10000,(H74-P74)*10000)))</f>
        <v/>
      </c>
      <c r="U74" s="64"/>
    </row>
    <row r="75" spans="2:21" x14ac:dyDescent="0.15">
      <c r="B75" s="36">
        <v>67</v>
      </c>
      <c r="C75" s="61" t="str">
        <f t="shared" si="7"/>
        <v/>
      </c>
      <c r="D75" s="61"/>
      <c r="E75" s="36"/>
      <c r="F75" s="8"/>
      <c r="G75" s="36" t="s">
        <v>3</v>
      </c>
      <c r="H75" s="62"/>
      <c r="I75" s="62"/>
      <c r="J75" s="36"/>
      <c r="K75" s="61" t="str">
        <f t="shared" si="6"/>
        <v/>
      </c>
      <c r="L75" s="61"/>
      <c r="M75" s="6" t="str">
        <f t="shared" si="8"/>
        <v/>
      </c>
      <c r="N75" s="36"/>
      <c r="O75" s="8"/>
      <c r="P75" s="62"/>
      <c r="Q75" s="62"/>
      <c r="R75" s="63" t="str">
        <f t="shared" si="9"/>
        <v/>
      </c>
      <c r="S75" s="63"/>
      <c r="T75" s="64" t="str">
        <f t="shared" si="10"/>
        <v/>
      </c>
      <c r="U75" s="64"/>
    </row>
    <row r="76" spans="2:21" x14ac:dyDescent="0.15">
      <c r="B76" s="36">
        <v>68</v>
      </c>
      <c r="C76" s="61" t="str">
        <f t="shared" si="7"/>
        <v/>
      </c>
      <c r="D76" s="61"/>
      <c r="E76" s="36"/>
      <c r="F76" s="8"/>
      <c r="G76" s="36" t="s">
        <v>3</v>
      </c>
      <c r="H76" s="62"/>
      <c r="I76" s="62"/>
      <c r="J76" s="36"/>
      <c r="K76" s="61" t="str">
        <f t="shared" si="6"/>
        <v/>
      </c>
      <c r="L76" s="61"/>
      <c r="M76" s="6" t="str">
        <f t="shared" si="8"/>
        <v/>
      </c>
      <c r="N76" s="36"/>
      <c r="O76" s="8"/>
      <c r="P76" s="62"/>
      <c r="Q76" s="62"/>
      <c r="R76" s="63" t="str">
        <f t="shared" si="9"/>
        <v/>
      </c>
      <c r="S76" s="63"/>
      <c r="T76" s="64" t="str">
        <f t="shared" si="10"/>
        <v/>
      </c>
      <c r="U76" s="64"/>
    </row>
    <row r="77" spans="2:21" x14ac:dyDescent="0.15">
      <c r="B77" s="36">
        <v>69</v>
      </c>
      <c r="C77" s="61" t="str">
        <f t="shared" si="7"/>
        <v/>
      </c>
      <c r="D77" s="61"/>
      <c r="E77" s="36"/>
      <c r="F77" s="8"/>
      <c r="G77" s="36" t="s">
        <v>3</v>
      </c>
      <c r="H77" s="62"/>
      <c r="I77" s="62"/>
      <c r="J77" s="36"/>
      <c r="K77" s="61" t="str">
        <f t="shared" si="6"/>
        <v/>
      </c>
      <c r="L77" s="61"/>
      <c r="M77" s="6" t="str">
        <f t="shared" si="8"/>
        <v/>
      </c>
      <c r="N77" s="36"/>
      <c r="O77" s="8"/>
      <c r="P77" s="62"/>
      <c r="Q77" s="62"/>
      <c r="R77" s="63" t="str">
        <f t="shared" si="9"/>
        <v/>
      </c>
      <c r="S77" s="63"/>
      <c r="T77" s="64" t="str">
        <f t="shared" si="10"/>
        <v/>
      </c>
      <c r="U77" s="64"/>
    </row>
    <row r="78" spans="2:21" x14ac:dyDescent="0.15">
      <c r="B78" s="36">
        <v>70</v>
      </c>
      <c r="C78" s="61" t="str">
        <f t="shared" si="7"/>
        <v/>
      </c>
      <c r="D78" s="61"/>
      <c r="E78" s="36"/>
      <c r="F78" s="8"/>
      <c r="G78" s="36" t="s">
        <v>4</v>
      </c>
      <c r="H78" s="62"/>
      <c r="I78" s="62"/>
      <c r="J78" s="36"/>
      <c r="K78" s="61" t="str">
        <f t="shared" si="6"/>
        <v/>
      </c>
      <c r="L78" s="61"/>
      <c r="M78" s="6" t="str">
        <f t="shared" si="8"/>
        <v/>
      </c>
      <c r="N78" s="36"/>
      <c r="O78" s="8"/>
      <c r="P78" s="62"/>
      <c r="Q78" s="62"/>
      <c r="R78" s="63" t="str">
        <f t="shared" si="9"/>
        <v/>
      </c>
      <c r="S78" s="63"/>
      <c r="T78" s="64" t="str">
        <f t="shared" si="10"/>
        <v/>
      </c>
      <c r="U78" s="64"/>
    </row>
    <row r="79" spans="2:21" x14ac:dyDescent="0.15">
      <c r="B79" s="36">
        <v>71</v>
      </c>
      <c r="C79" s="61" t="str">
        <f t="shared" si="7"/>
        <v/>
      </c>
      <c r="D79" s="61"/>
      <c r="E79" s="36"/>
      <c r="F79" s="8"/>
      <c r="G79" s="36" t="s">
        <v>3</v>
      </c>
      <c r="H79" s="62"/>
      <c r="I79" s="62"/>
      <c r="J79" s="36"/>
      <c r="K79" s="61" t="str">
        <f t="shared" si="6"/>
        <v/>
      </c>
      <c r="L79" s="61"/>
      <c r="M79" s="6" t="str">
        <f t="shared" si="8"/>
        <v/>
      </c>
      <c r="N79" s="36"/>
      <c r="O79" s="8"/>
      <c r="P79" s="62"/>
      <c r="Q79" s="62"/>
      <c r="R79" s="63" t="str">
        <f t="shared" si="9"/>
        <v/>
      </c>
      <c r="S79" s="63"/>
      <c r="T79" s="64" t="str">
        <f t="shared" si="10"/>
        <v/>
      </c>
      <c r="U79" s="64"/>
    </row>
    <row r="80" spans="2:21" x14ac:dyDescent="0.15">
      <c r="B80" s="36">
        <v>72</v>
      </c>
      <c r="C80" s="61" t="str">
        <f t="shared" si="7"/>
        <v/>
      </c>
      <c r="D80" s="61"/>
      <c r="E80" s="36"/>
      <c r="F80" s="8"/>
      <c r="G80" s="36" t="s">
        <v>4</v>
      </c>
      <c r="H80" s="62"/>
      <c r="I80" s="62"/>
      <c r="J80" s="36"/>
      <c r="K80" s="61" t="str">
        <f t="shared" si="6"/>
        <v/>
      </c>
      <c r="L80" s="61"/>
      <c r="M80" s="6" t="str">
        <f t="shared" si="8"/>
        <v/>
      </c>
      <c r="N80" s="36"/>
      <c r="O80" s="8"/>
      <c r="P80" s="62"/>
      <c r="Q80" s="62"/>
      <c r="R80" s="63" t="str">
        <f t="shared" si="9"/>
        <v/>
      </c>
      <c r="S80" s="63"/>
      <c r="T80" s="64" t="str">
        <f t="shared" si="10"/>
        <v/>
      </c>
      <c r="U80" s="64"/>
    </row>
    <row r="81" spans="2:21" x14ac:dyDescent="0.15">
      <c r="B81" s="36">
        <v>73</v>
      </c>
      <c r="C81" s="61" t="str">
        <f t="shared" si="7"/>
        <v/>
      </c>
      <c r="D81" s="61"/>
      <c r="E81" s="36"/>
      <c r="F81" s="8"/>
      <c r="G81" s="36" t="s">
        <v>3</v>
      </c>
      <c r="H81" s="62"/>
      <c r="I81" s="62"/>
      <c r="J81" s="36"/>
      <c r="K81" s="61" t="str">
        <f t="shared" si="6"/>
        <v/>
      </c>
      <c r="L81" s="61"/>
      <c r="M81" s="6" t="str">
        <f t="shared" si="8"/>
        <v/>
      </c>
      <c r="N81" s="36"/>
      <c r="O81" s="8"/>
      <c r="P81" s="62"/>
      <c r="Q81" s="62"/>
      <c r="R81" s="63" t="str">
        <f t="shared" si="9"/>
        <v/>
      </c>
      <c r="S81" s="63"/>
      <c r="T81" s="64" t="str">
        <f t="shared" si="10"/>
        <v/>
      </c>
      <c r="U81" s="64"/>
    </row>
    <row r="82" spans="2:21" x14ac:dyDescent="0.15">
      <c r="B82" s="36">
        <v>74</v>
      </c>
      <c r="C82" s="61" t="str">
        <f t="shared" si="7"/>
        <v/>
      </c>
      <c r="D82" s="61"/>
      <c r="E82" s="36"/>
      <c r="F82" s="8"/>
      <c r="G82" s="36" t="s">
        <v>3</v>
      </c>
      <c r="H82" s="62"/>
      <c r="I82" s="62"/>
      <c r="J82" s="36"/>
      <c r="K82" s="61" t="str">
        <f t="shared" si="6"/>
        <v/>
      </c>
      <c r="L82" s="61"/>
      <c r="M82" s="6" t="str">
        <f t="shared" si="8"/>
        <v/>
      </c>
      <c r="N82" s="36"/>
      <c r="O82" s="8"/>
      <c r="P82" s="62"/>
      <c r="Q82" s="62"/>
      <c r="R82" s="63" t="str">
        <f t="shared" si="9"/>
        <v/>
      </c>
      <c r="S82" s="63"/>
      <c r="T82" s="64" t="str">
        <f t="shared" si="10"/>
        <v/>
      </c>
      <c r="U82" s="64"/>
    </row>
    <row r="83" spans="2:21" x14ac:dyDescent="0.15">
      <c r="B83" s="36">
        <v>75</v>
      </c>
      <c r="C83" s="61" t="str">
        <f t="shared" si="7"/>
        <v/>
      </c>
      <c r="D83" s="61"/>
      <c r="E83" s="36"/>
      <c r="F83" s="8"/>
      <c r="G83" s="36" t="s">
        <v>3</v>
      </c>
      <c r="H83" s="62"/>
      <c r="I83" s="62"/>
      <c r="J83" s="36"/>
      <c r="K83" s="61" t="str">
        <f t="shared" si="6"/>
        <v/>
      </c>
      <c r="L83" s="61"/>
      <c r="M83" s="6" t="str">
        <f t="shared" si="8"/>
        <v/>
      </c>
      <c r="N83" s="36"/>
      <c r="O83" s="8"/>
      <c r="P83" s="62"/>
      <c r="Q83" s="62"/>
      <c r="R83" s="63" t="str">
        <f t="shared" si="9"/>
        <v/>
      </c>
      <c r="S83" s="63"/>
      <c r="T83" s="64" t="str">
        <f t="shared" si="10"/>
        <v/>
      </c>
      <c r="U83" s="64"/>
    </row>
    <row r="84" spans="2:21" x14ac:dyDescent="0.15">
      <c r="B84" s="36">
        <v>76</v>
      </c>
      <c r="C84" s="61" t="str">
        <f t="shared" si="7"/>
        <v/>
      </c>
      <c r="D84" s="61"/>
      <c r="E84" s="36"/>
      <c r="F84" s="8"/>
      <c r="G84" s="36" t="s">
        <v>3</v>
      </c>
      <c r="H84" s="62"/>
      <c r="I84" s="62"/>
      <c r="J84" s="36"/>
      <c r="K84" s="61" t="str">
        <f t="shared" si="6"/>
        <v/>
      </c>
      <c r="L84" s="61"/>
      <c r="M84" s="6" t="str">
        <f t="shared" si="8"/>
        <v/>
      </c>
      <c r="N84" s="36"/>
      <c r="O84" s="8"/>
      <c r="P84" s="62"/>
      <c r="Q84" s="62"/>
      <c r="R84" s="63" t="str">
        <f t="shared" si="9"/>
        <v/>
      </c>
      <c r="S84" s="63"/>
      <c r="T84" s="64" t="str">
        <f t="shared" si="10"/>
        <v/>
      </c>
      <c r="U84" s="64"/>
    </row>
    <row r="85" spans="2:21" x14ac:dyDescent="0.15">
      <c r="B85" s="36">
        <v>77</v>
      </c>
      <c r="C85" s="61" t="str">
        <f t="shared" si="7"/>
        <v/>
      </c>
      <c r="D85" s="61"/>
      <c r="E85" s="36"/>
      <c r="F85" s="8"/>
      <c r="G85" s="36" t="s">
        <v>4</v>
      </c>
      <c r="H85" s="62"/>
      <c r="I85" s="62"/>
      <c r="J85" s="36"/>
      <c r="K85" s="61" t="str">
        <f t="shared" si="6"/>
        <v/>
      </c>
      <c r="L85" s="61"/>
      <c r="M85" s="6" t="str">
        <f t="shared" si="8"/>
        <v/>
      </c>
      <c r="N85" s="36"/>
      <c r="O85" s="8"/>
      <c r="P85" s="62"/>
      <c r="Q85" s="62"/>
      <c r="R85" s="63" t="str">
        <f t="shared" si="9"/>
        <v/>
      </c>
      <c r="S85" s="63"/>
      <c r="T85" s="64" t="str">
        <f t="shared" si="10"/>
        <v/>
      </c>
      <c r="U85" s="64"/>
    </row>
    <row r="86" spans="2:21" x14ac:dyDescent="0.15">
      <c r="B86" s="36">
        <v>78</v>
      </c>
      <c r="C86" s="61" t="str">
        <f t="shared" si="7"/>
        <v/>
      </c>
      <c r="D86" s="61"/>
      <c r="E86" s="36"/>
      <c r="F86" s="8"/>
      <c r="G86" s="36" t="s">
        <v>3</v>
      </c>
      <c r="H86" s="62"/>
      <c r="I86" s="62"/>
      <c r="J86" s="36"/>
      <c r="K86" s="61" t="str">
        <f t="shared" si="6"/>
        <v/>
      </c>
      <c r="L86" s="61"/>
      <c r="M86" s="6" t="str">
        <f t="shared" si="8"/>
        <v/>
      </c>
      <c r="N86" s="36"/>
      <c r="O86" s="8"/>
      <c r="P86" s="62"/>
      <c r="Q86" s="62"/>
      <c r="R86" s="63" t="str">
        <f t="shared" si="9"/>
        <v/>
      </c>
      <c r="S86" s="63"/>
      <c r="T86" s="64" t="str">
        <f t="shared" si="10"/>
        <v/>
      </c>
      <c r="U86" s="64"/>
    </row>
    <row r="87" spans="2:21" x14ac:dyDescent="0.15">
      <c r="B87" s="36">
        <v>79</v>
      </c>
      <c r="C87" s="61" t="str">
        <f t="shared" si="7"/>
        <v/>
      </c>
      <c r="D87" s="61"/>
      <c r="E87" s="36"/>
      <c r="F87" s="8"/>
      <c r="G87" s="36" t="s">
        <v>4</v>
      </c>
      <c r="H87" s="62"/>
      <c r="I87" s="62"/>
      <c r="J87" s="36"/>
      <c r="K87" s="61" t="str">
        <f t="shared" si="6"/>
        <v/>
      </c>
      <c r="L87" s="61"/>
      <c r="M87" s="6" t="str">
        <f t="shared" si="8"/>
        <v/>
      </c>
      <c r="N87" s="36"/>
      <c r="O87" s="8"/>
      <c r="P87" s="62"/>
      <c r="Q87" s="62"/>
      <c r="R87" s="63" t="str">
        <f t="shared" si="9"/>
        <v/>
      </c>
      <c r="S87" s="63"/>
      <c r="T87" s="64" t="str">
        <f t="shared" si="10"/>
        <v/>
      </c>
      <c r="U87" s="64"/>
    </row>
    <row r="88" spans="2:21" x14ac:dyDescent="0.15">
      <c r="B88" s="36">
        <v>80</v>
      </c>
      <c r="C88" s="61" t="str">
        <f t="shared" si="7"/>
        <v/>
      </c>
      <c r="D88" s="61"/>
      <c r="E88" s="36"/>
      <c r="F88" s="8"/>
      <c r="G88" s="36" t="s">
        <v>4</v>
      </c>
      <c r="H88" s="62"/>
      <c r="I88" s="62"/>
      <c r="J88" s="36"/>
      <c r="K88" s="61" t="str">
        <f t="shared" si="6"/>
        <v/>
      </c>
      <c r="L88" s="61"/>
      <c r="M88" s="6" t="str">
        <f t="shared" si="8"/>
        <v/>
      </c>
      <c r="N88" s="36"/>
      <c r="O88" s="8"/>
      <c r="P88" s="62"/>
      <c r="Q88" s="62"/>
      <c r="R88" s="63" t="str">
        <f t="shared" si="9"/>
        <v/>
      </c>
      <c r="S88" s="63"/>
      <c r="T88" s="64" t="str">
        <f t="shared" si="10"/>
        <v/>
      </c>
      <c r="U88" s="64"/>
    </row>
    <row r="89" spans="2:21" x14ac:dyDescent="0.15">
      <c r="B89" s="36">
        <v>81</v>
      </c>
      <c r="C89" s="61" t="str">
        <f t="shared" si="7"/>
        <v/>
      </c>
      <c r="D89" s="61"/>
      <c r="E89" s="36"/>
      <c r="F89" s="8"/>
      <c r="G89" s="36" t="s">
        <v>4</v>
      </c>
      <c r="H89" s="62"/>
      <c r="I89" s="62"/>
      <c r="J89" s="36"/>
      <c r="K89" s="61" t="str">
        <f t="shared" si="6"/>
        <v/>
      </c>
      <c r="L89" s="61"/>
      <c r="M89" s="6" t="str">
        <f t="shared" si="8"/>
        <v/>
      </c>
      <c r="N89" s="36"/>
      <c r="O89" s="8"/>
      <c r="P89" s="62"/>
      <c r="Q89" s="62"/>
      <c r="R89" s="63" t="str">
        <f t="shared" si="9"/>
        <v/>
      </c>
      <c r="S89" s="63"/>
      <c r="T89" s="64" t="str">
        <f t="shared" si="10"/>
        <v/>
      </c>
      <c r="U89" s="64"/>
    </row>
    <row r="90" spans="2:21" x14ac:dyDescent="0.15">
      <c r="B90" s="36">
        <v>82</v>
      </c>
      <c r="C90" s="61" t="str">
        <f t="shared" si="7"/>
        <v/>
      </c>
      <c r="D90" s="61"/>
      <c r="E90" s="36"/>
      <c r="F90" s="8"/>
      <c r="G90" s="36" t="s">
        <v>4</v>
      </c>
      <c r="H90" s="62"/>
      <c r="I90" s="62"/>
      <c r="J90" s="36"/>
      <c r="K90" s="61" t="str">
        <f t="shared" si="6"/>
        <v/>
      </c>
      <c r="L90" s="61"/>
      <c r="M90" s="6" t="str">
        <f t="shared" si="8"/>
        <v/>
      </c>
      <c r="N90" s="36"/>
      <c r="O90" s="8"/>
      <c r="P90" s="62"/>
      <c r="Q90" s="62"/>
      <c r="R90" s="63" t="str">
        <f t="shared" si="9"/>
        <v/>
      </c>
      <c r="S90" s="63"/>
      <c r="T90" s="64" t="str">
        <f t="shared" si="10"/>
        <v/>
      </c>
      <c r="U90" s="64"/>
    </row>
    <row r="91" spans="2:21" x14ac:dyDescent="0.15">
      <c r="B91" s="36">
        <v>83</v>
      </c>
      <c r="C91" s="61" t="str">
        <f t="shared" si="7"/>
        <v/>
      </c>
      <c r="D91" s="61"/>
      <c r="E91" s="36"/>
      <c r="F91" s="8"/>
      <c r="G91" s="36" t="s">
        <v>4</v>
      </c>
      <c r="H91" s="62"/>
      <c r="I91" s="62"/>
      <c r="J91" s="36"/>
      <c r="K91" s="61" t="str">
        <f t="shared" si="6"/>
        <v/>
      </c>
      <c r="L91" s="61"/>
      <c r="M91" s="6" t="str">
        <f t="shared" si="8"/>
        <v/>
      </c>
      <c r="N91" s="36"/>
      <c r="O91" s="8"/>
      <c r="P91" s="62"/>
      <c r="Q91" s="62"/>
      <c r="R91" s="63" t="str">
        <f t="shared" si="9"/>
        <v/>
      </c>
      <c r="S91" s="63"/>
      <c r="T91" s="64" t="str">
        <f t="shared" si="10"/>
        <v/>
      </c>
      <c r="U91" s="64"/>
    </row>
    <row r="92" spans="2:21" x14ac:dyDescent="0.15">
      <c r="B92" s="36">
        <v>84</v>
      </c>
      <c r="C92" s="61" t="str">
        <f t="shared" si="7"/>
        <v/>
      </c>
      <c r="D92" s="61"/>
      <c r="E92" s="36"/>
      <c r="F92" s="8"/>
      <c r="G92" s="36" t="s">
        <v>3</v>
      </c>
      <c r="H92" s="62"/>
      <c r="I92" s="62"/>
      <c r="J92" s="36"/>
      <c r="K92" s="61" t="str">
        <f t="shared" si="6"/>
        <v/>
      </c>
      <c r="L92" s="61"/>
      <c r="M92" s="6" t="str">
        <f t="shared" si="8"/>
        <v/>
      </c>
      <c r="N92" s="36"/>
      <c r="O92" s="8"/>
      <c r="P92" s="62"/>
      <c r="Q92" s="62"/>
      <c r="R92" s="63" t="str">
        <f t="shared" si="9"/>
        <v/>
      </c>
      <c r="S92" s="63"/>
      <c r="T92" s="64" t="str">
        <f t="shared" si="10"/>
        <v/>
      </c>
      <c r="U92" s="64"/>
    </row>
    <row r="93" spans="2:21" x14ac:dyDescent="0.15">
      <c r="B93" s="36">
        <v>85</v>
      </c>
      <c r="C93" s="61" t="str">
        <f t="shared" si="7"/>
        <v/>
      </c>
      <c r="D93" s="61"/>
      <c r="E93" s="36"/>
      <c r="F93" s="8"/>
      <c r="G93" s="36" t="s">
        <v>4</v>
      </c>
      <c r="H93" s="62"/>
      <c r="I93" s="62"/>
      <c r="J93" s="36"/>
      <c r="K93" s="61" t="str">
        <f t="shared" si="6"/>
        <v/>
      </c>
      <c r="L93" s="61"/>
      <c r="M93" s="6" t="str">
        <f t="shared" si="8"/>
        <v/>
      </c>
      <c r="N93" s="36"/>
      <c r="O93" s="8"/>
      <c r="P93" s="62"/>
      <c r="Q93" s="62"/>
      <c r="R93" s="63" t="str">
        <f t="shared" si="9"/>
        <v/>
      </c>
      <c r="S93" s="63"/>
      <c r="T93" s="64" t="str">
        <f t="shared" si="10"/>
        <v/>
      </c>
      <c r="U93" s="64"/>
    </row>
    <row r="94" spans="2:21" x14ac:dyDescent="0.15">
      <c r="B94" s="36">
        <v>86</v>
      </c>
      <c r="C94" s="61" t="str">
        <f t="shared" si="7"/>
        <v/>
      </c>
      <c r="D94" s="61"/>
      <c r="E94" s="36"/>
      <c r="F94" s="8"/>
      <c r="G94" s="36" t="s">
        <v>3</v>
      </c>
      <c r="H94" s="62"/>
      <c r="I94" s="62"/>
      <c r="J94" s="36"/>
      <c r="K94" s="61" t="str">
        <f t="shared" si="6"/>
        <v/>
      </c>
      <c r="L94" s="61"/>
      <c r="M94" s="6" t="str">
        <f t="shared" si="8"/>
        <v/>
      </c>
      <c r="N94" s="36"/>
      <c r="O94" s="8"/>
      <c r="P94" s="62"/>
      <c r="Q94" s="62"/>
      <c r="R94" s="63" t="str">
        <f t="shared" si="9"/>
        <v/>
      </c>
      <c r="S94" s="63"/>
      <c r="T94" s="64" t="str">
        <f t="shared" si="10"/>
        <v/>
      </c>
      <c r="U94" s="64"/>
    </row>
    <row r="95" spans="2:21" x14ac:dyDescent="0.15">
      <c r="B95" s="36">
        <v>87</v>
      </c>
      <c r="C95" s="61" t="str">
        <f t="shared" si="7"/>
        <v/>
      </c>
      <c r="D95" s="61"/>
      <c r="E95" s="36"/>
      <c r="F95" s="8"/>
      <c r="G95" s="36" t="s">
        <v>4</v>
      </c>
      <c r="H95" s="62"/>
      <c r="I95" s="62"/>
      <c r="J95" s="36"/>
      <c r="K95" s="61" t="str">
        <f t="shared" si="6"/>
        <v/>
      </c>
      <c r="L95" s="61"/>
      <c r="M95" s="6" t="str">
        <f t="shared" si="8"/>
        <v/>
      </c>
      <c r="N95" s="36"/>
      <c r="O95" s="8"/>
      <c r="P95" s="62"/>
      <c r="Q95" s="62"/>
      <c r="R95" s="63" t="str">
        <f t="shared" si="9"/>
        <v/>
      </c>
      <c r="S95" s="63"/>
      <c r="T95" s="64" t="str">
        <f t="shared" si="10"/>
        <v/>
      </c>
      <c r="U95" s="64"/>
    </row>
    <row r="96" spans="2:21" x14ac:dyDescent="0.15">
      <c r="B96" s="36">
        <v>88</v>
      </c>
      <c r="C96" s="61" t="str">
        <f t="shared" si="7"/>
        <v/>
      </c>
      <c r="D96" s="61"/>
      <c r="E96" s="36"/>
      <c r="F96" s="8"/>
      <c r="G96" s="36" t="s">
        <v>3</v>
      </c>
      <c r="H96" s="62"/>
      <c r="I96" s="62"/>
      <c r="J96" s="36"/>
      <c r="K96" s="61" t="str">
        <f t="shared" si="6"/>
        <v/>
      </c>
      <c r="L96" s="61"/>
      <c r="M96" s="6" t="str">
        <f t="shared" si="8"/>
        <v/>
      </c>
      <c r="N96" s="36"/>
      <c r="O96" s="8"/>
      <c r="P96" s="62"/>
      <c r="Q96" s="62"/>
      <c r="R96" s="63" t="str">
        <f t="shared" si="9"/>
        <v/>
      </c>
      <c r="S96" s="63"/>
      <c r="T96" s="64" t="str">
        <f t="shared" si="10"/>
        <v/>
      </c>
      <c r="U96" s="64"/>
    </row>
    <row r="97" spans="2:21" x14ac:dyDescent="0.15">
      <c r="B97" s="36">
        <v>89</v>
      </c>
      <c r="C97" s="61" t="str">
        <f t="shared" si="7"/>
        <v/>
      </c>
      <c r="D97" s="61"/>
      <c r="E97" s="36"/>
      <c r="F97" s="8"/>
      <c r="G97" s="36" t="s">
        <v>4</v>
      </c>
      <c r="H97" s="62"/>
      <c r="I97" s="62"/>
      <c r="J97" s="36"/>
      <c r="K97" s="61" t="str">
        <f>IF(F97="","",C97*0.04)</f>
        <v/>
      </c>
      <c r="L97" s="61"/>
      <c r="M97" s="6" t="str">
        <f t="shared" si="8"/>
        <v/>
      </c>
      <c r="N97" s="36"/>
      <c r="O97" s="8"/>
      <c r="P97" s="62"/>
      <c r="Q97" s="62"/>
      <c r="R97" s="63" t="str">
        <f t="shared" si="9"/>
        <v/>
      </c>
      <c r="S97" s="63"/>
      <c r="T97" s="64" t="str">
        <f t="shared" si="10"/>
        <v/>
      </c>
      <c r="U97" s="64"/>
    </row>
    <row r="98" spans="2:21" x14ac:dyDescent="0.15">
      <c r="B98" s="36">
        <v>90</v>
      </c>
      <c r="C98" s="61" t="str">
        <f t="shared" si="7"/>
        <v/>
      </c>
      <c r="D98" s="61"/>
      <c r="E98" s="36"/>
      <c r="F98" s="8"/>
      <c r="G98" s="36" t="s">
        <v>3</v>
      </c>
      <c r="H98" s="62"/>
      <c r="I98" s="62"/>
      <c r="J98" s="36"/>
      <c r="K98" s="61" t="str">
        <f t="shared" si="6"/>
        <v/>
      </c>
      <c r="L98" s="61"/>
      <c r="M98" s="6" t="str">
        <f t="shared" si="8"/>
        <v/>
      </c>
      <c r="N98" s="36"/>
      <c r="O98" s="8"/>
      <c r="P98" s="62"/>
      <c r="Q98" s="62"/>
      <c r="R98" s="63" t="str">
        <f t="shared" si="9"/>
        <v/>
      </c>
      <c r="S98" s="63"/>
      <c r="T98" s="64" t="str">
        <f t="shared" si="10"/>
        <v/>
      </c>
      <c r="U98" s="64"/>
    </row>
    <row r="99" spans="2:21" x14ac:dyDescent="0.15">
      <c r="B99" s="36">
        <v>91</v>
      </c>
      <c r="C99" s="61" t="str">
        <f t="shared" si="7"/>
        <v/>
      </c>
      <c r="D99" s="61"/>
      <c r="E99" s="36"/>
      <c r="F99" s="8"/>
      <c r="G99" s="36" t="s">
        <v>4</v>
      </c>
      <c r="H99" s="62"/>
      <c r="I99" s="62"/>
      <c r="J99" s="36"/>
      <c r="K99" s="61" t="str">
        <f t="shared" si="6"/>
        <v/>
      </c>
      <c r="L99" s="61"/>
      <c r="M99" s="6" t="str">
        <f t="shared" si="8"/>
        <v/>
      </c>
      <c r="N99" s="36"/>
      <c r="O99" s="8"/>
      <c r="P99" s="62"/>
      <c r="Q99" s="62"/>
      <c r="R99" s="63" t="str">
        <f t="shared" si="9"/>
        <v/>
      </c>
      <c r="S99" s="63"/>
      <c r="T99" s="64" t="str">
        <f t="shared" si="10"/>
        <v/>
      </c>
      <c r="U99" s="64"/>
    </row>
    <row r="100" spans="2:21" x14ac:dyDescent="0.15">
      <c r="B100" s="36">
        <v>92</v>
      </c>
      <c r="C100" s="61" t="str">
        <f t="shared" si="7"/>
        <v/>
      </c>
      <c r="D100" s="61"/>
      <c r="E100" s="36"/>
      <c r="F100" s="8"/>
      <c r="G100" s="36" t="s">
        <v>4</v>
      </c>
      <c r="H100" s="62"/>
      <c r="I100" s="62"/>
      <c r="J100" s="36"/>
      <c r="K100" s="61" t="str">
        <f t="shared" si="6"/>
        <v/>
      </c>
      <c r="L100" s="61"/>
      <c r="M100" s="6" t="str">
        <f t="shared" si="8"/>
        <v/>
      </c>
      <c r="N100" s="36"/>
      <c r="O100" s="8"/>
      <c r="P100" s="62"/>
      <c r="Q100" s="62"/>
      <c r="R100" s="63" t="str">
        <f t="shared" si="9"/>
        <v/>
      </c>
      <c r="S100" s="63"/>
      <c r="T100" s="64" t="str">
        <f t="shared" si="10"/>
        <v/>
      </c>
      <c r="U100" s="64"/>
    </row>
    <row r="101" spans="2:21" x14ac:dyDescent="0.15">
      <c r="B101" s="36">
        <v>93</v>
      </c>
      <c r="C101" s="61" t="str">
        <f t="shared" si="7"/>
        <v/>
      </c>
      <c r="D101" s="61"/>
      <c r="E101" s="36"/>
      <c r="F101" s="8"/>
      <c r="G101" s="36" t="s">
        <v>3</v>
      </c>
      <c r="H101" s="62"/>
      <c r="I101" s="62"/>
      <c r="J101" s="36"/>
      <c r="K101" s="61" t="str">
        <f t="shared" si="6"/>
        <v/>
      </c>
      <c r="L101" s="61"/>
      <c r="M101" s="6" t="str">
        <f t="shared" si="8"/>
        <v/>
      </c>
      <c r="N101" s="36"/>
      <c r="O101" s="8"/>
      <c r="P101" s="62"/>
      <c r="Q101" s="62"/>
      <c r="R101" s="63" t="str">
        <f t="shared" si="9"/>
        <v/>
      </c>
      <c r="S101" s="63"/>
      <c r="T101" s="64" t="str">
        <f t="shared" si="10"/>
        <v/>
      </c>
      <c r="U101" s="64"/>
    </row>
    <row r="102" spans="2:21" x14ac:dyDescent="0.15">
      <c r="B102" s="36">
        <v>94</v>
      </c>
      <c r="C102" s="61" t="str">
        <f t="shared" si="7"/>
        <v/>
      </c>
      <c r="D102" s="61"/>
      <c r="E102" s="36"/>
      <c r="F102" s="8"/>
      <c r="G102" s="36" t="s">
        <v>3</v>
      </c>
      <c r="H102" s="62"/>
      <c r="I102" s="62"/>
      <c r="J102" s="36"/>
      <c r="K102" s="61" t="str">
        <f t="shared" si="6"/>
        <v/>
      </c>
      <c r="L102" s="61"/>
      <c r="M102" s="6" t="str">
        <f t="shared" si="8"/>
        <v/>
      </c>
      <c r="N102" s="36"/>
      <c r="O102" s="8"/>
      <c r="P102" s="62"/>
      <c r="Q102" s="62"/>
      <c r="R102" s="63" t="str">
        <f t="shared" si="9"/>
        <v/>
      </c>
      <c r="S102" s="63"/>
      <c r="T102" s="64" t="str">
        <f t="shared" si="10"/>
        <v/>
      </c>
      <c r="U102" s="64"/>
    </row>
    <row r="103" spans="2:21" x14ac:dyDescent="0.15">
      <c r="B103" s="36">
        <v>95</v>
      </c>
      <c r="C103" s="61" t="str">
        <f t="shared" si="7"/>
        <v/>
      </c>
      <c r="D103" s="61"/>
      <c r="E103" s="36"/>
      <c r="F103" s="8"/>
      <c r="G103" s="36" t="s">
        <v>3</v>
      </c>
      <c r="H103" s="62"/>
      <c r="I103" s="62"/>
      <c r="J103" s="36"/>
      <c r="K103" s="61" t="str">
        <f t="shared" si="6"/>
        <v/>
      </c>
      <c r="L103" s="61"/>
      <c r="M103" s="6" t="str">
        <f t="shared" si="8"/>
        <v/>
      </c>
      <c r="N103" s="36"/>
      <c r="O103" s="8"/>
      <c r="P103" s="62"/>
      <c r="Q103" s="62"/>
      <c r="R103" s="63" t="str">
        <f t="shared" si="9"/>
        <v/>
      </c>
      <c r="S103" s="63"/>
      <c r="T103" s="64" t="str">
        <f t="shared" si="10"/>
        <v/>
      </c>
      <c r="U103" s="64"/>
    </row>
    <row r="104" spans="2:21" x14ac:dyDescent="0.15">
      <c r="B104" s="36">
        <v>96</v>
      </c>
      <c r="C104" s="61" t="str">
        <f t="shared" si="7"/>
        <v/>
      </c>
      <c r="D104" s="61"/>
      <c r="E104" s="36"/>
      <c r="F104" s="8"/>
      <c r="G104" s="36" t="s">
        <v>4</v>
      </c>
      <c r="H104" s="62"/>
      <c r="I104" s="62"/>
      <c r="J104" s="36"/>
      <c r="K104" s="61" t="str">
        <f t="shared" si="6"/>
        <v/>
      </c>
      <c r="L104" s="61"/>
      <c r="M104" s="6" t="str">
        <f t="shared" si="8"/>
        <v/>
      </c>
      <c r="N104" s="36"/>
      <c r="O104" s="8"/>
      <c r="P104" s="62"/>
      <c r="Q104" s="62"/>
      <c r="R104" s="63" t="str">
        <f t="shared" si="9"/>
        <v/>
      </c>
      <c r="S104" s="63"/>
      <c r="T104" s="64" t="str">
        <f t="shared" si="10"/>
        <v/>
      </c>
      <c r="U104" s="64"/>
    </row>
    <row r="105" spans="2:21" x14ac:dyDescent="0.15">
      <c r="B105" s="36">
        <v>97</v>
      </c>
      <c r="C105" s="61" t="str">
        <f t="shared" si="7"/>
        <v/>
      </c>
      <c r="D105" s="61"/>
      <c r="E105" s="36"/>
      <c r="F105" s="8"/>
      <c r="G105" s="36" t="s">
        <v>3</v>
      </c>
      <c r="H105" s="62"/>
      <c r="I105" s="62"/>
      <c r="J105" s="36"/>
      <c r="K105" s="61" t="str">
        <f t="shared" si="6"/>
        <v/>
      </c>
      <c r="L105" s="61"/>
      <c r="M105" s="6" t="str">
        <f t="shared" si="8"/>
        <v/>
      </c>
      <c r="N105" s="36"/>
      <c r="O105" s="8"/>
      <c r="P105" s="62"/>
      <c r="Q105" s="62"/>
      <c r="R105" s="63" t="str">
        <f t="shared" si="9"/>
        <v/>
      </c>
      <c r="S105" s="63"/>
      <c r="T105" s="64" t="str">
        <f t="shared" si="10"/>
        <v/>
      </c>
      <c r="U105" s="64"/>
    </row>
    <row r="106" spans="2:21" x14ac:dyDescent="0.15">
      <c r="B106" s="36">
        <v>98</v>
      </c>
      <c r="C106" s="61" t="str">
        <f t="shared" si="7"/>
        <v/>
      </c>
      <c r="D106" s="61"/>
      <c r="E106" s="36"/>
      <c r="F106" s="8"/>
      <c r="G106" s="36" t="s">
        <v>4</v>
      </c>
      <c r="H106" s="62"/>
      <c r="I106" s="62"/>
      <c r="J106" s="36"/>
      <c r="K106" s="61" t="str">
        <f t="shared" si="6"/>
        <v/>
      </c>
      <c r="L106" s="61"/>
      <c r="M106" s="6" t="str">
        <f t="shared" si="8"/>
        <v/>
      </c>
      <c r="N106" s="36"/>
      <c r="O106" s="8"/>
      <c r="P106" s="62"/>
      <c r="Q106" s="62"/>
      <c r="R106" s="63" t="str">
        <f t="shared" si="9"/>
        <v/>
      </c>
      <c r="S106" s="63"/>
      <c r="T106" s="64" t="str">
        <f t="shared" si="10"/>
        <v/>
      </c>
      <c r="U106" s="64"/>
    </row>
    <row r="107" spans="2:21" x14ac:dyDescent="0.15">
      <c r="B107" s="36">
        <v>99</v>
      </c>
      <c r="C107" s="61" t="str">
        <f t="shared" si="7"/>
        <v/>
      </c>
      <c r="D107" s="61"/>
      <c r="E107" s="36"/>
      <c r="F107" s="8"/>
      <c r="G107" s="36" t="s">
        <v>4</v>
      </c>
      <c r="H107" s="62"/>
      <c r="I107" s="62"/>
      <c r="J107" s="36"/>
      <c r="K107" s="61" t="str">
        <f t="shared" si="6"/>
        <v/>
      </c>
      <c r="L107" s="61"/>
      <c r="M107" s="6" t="str">
        <f t="shared" si="8"/>
        <v/>
      </c>
      <c r="N107" s="36"/>
      <c r="O107" s="8"/>
      <c r="P107" s="62"/>
      <c r="Q107" s="62"/>
      <c r="R107" s="63" t="str">
        <f t="shared" si="9"/>
        <v/>
      </c>
      <c r="S107" s="63"/>
      <c r="T107" s="64" t="str">
        <f t="shared" si="10"/>
        <v/>
      </c>
      <c r="U107" s="64"/>
    </row>
    <row r="108" spans="2:21" x14ac:dyDescent="0.15">
      <c r="B108" s="36">
        <v>100</v>
      </c>
      <c r="C108" s="61" t="str">
        <f t="shared" si="7"/>
        <v/>
      </c>
      <c r="D108" s="61"/>
      <c r="E108" s="36"/>
      <c r="F108" s="8"/>
      <c r="G108" s="36" t="s">
        <v>3</v>
      </c>
      <c r="H108" s="62"/>
      <c r="I108" s="62"/>
      <c r="J108" s="36"/>
      <c r="K108" s="61" t="str">
        <f t="shared" si="6"/>
        <v/>
      </c>
      <c r="L108" s="61"/>
      <c r="M108" s="6" t="str">
        <f t="shared" si="8"/>
        <v/>
      </c>
      <c r="N108" s="36"/>
      <c r="O108" s="8"/>
      <c r="P108" s="62"/>
      <c r="Q108" s="62"/>
      <c r="R108" s="63" t="str">
        <f t="shared" si="9"/>
        <v/>
      </c>
      <c r="S108" s="63"/>
      <c r="T108" s="64" t="str">
        <f t="shared" si="10"/>
        <v/>
      </c>
      <c r="U108" s="64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15" priority="1" stopIfTrue="1" operator="equal">
      <formula>"買"</formula>
    </cfRule>
    <cfRule type="cellIs" dxfId="14" priority="2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5" stopIfTrue="1" operator="equal">
      <formula>"買"</formula>
    </cfRule>
    <cfRule type="cellIs" dxfId="10" priority="6" stopIfTrue="1" operator="equal">
      <formula>"売"</formula>
    </cfRule>
  </conditionalFormatting>
  <conditionalFormatting sqref="G13">
    <cfRule type="cellIs" dxfId="9" priority="3" stopIfTrue="1" operator="equal">
      <formula>"買"</formula>
    </cfRule>
    <cfRule type="cellIs" dxfId="8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EURUSD1h -2</vt:lpstr>
      <vt:lpstr>eurusd4H画像</vt:lpstr>
      <vt:lpstr>eurusd1H-1画像</vt:lpstr>
      <vt:lpstr>eurusd-1Ｈ-2画像</vt:lpstr>
      <vt:lpstr>Sheet5</vt:lpstr>
      <vt:lpstr>EURUSD1H</vt:lpstr>
      <vt:lpstr>EURUSD4H</vt:lpstr>
      <vt:lpstr>Sheet1</vt:lpstr>
      <vt:lpstr>EURUSD 日足</vt:lpstr>
      <vt:lpstr>画像</vt:lpstr>
      <vt:lpstr>気づき</vt:lpstr>
      <vt:lpstr>検証終了通貨</vt:lpstr>
      <vt:lpstr>テンプレ</vt:lpstr>
      <vt:lpstr>互換性レポート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永井洋子</cp:lastModifiedBy>
  <cp:revision/>
  <cp:lastPrinted>2015-07-15T10:17:15Z</cp:lastPrinted>
  <dcterms:created xsi:type="dcterms:W3CDTF">2013-10-09T23:04:08Z</dcterms:created>
  <dcterms:modified xsi:type="dcterms:W3CDTF">2016-08-26T18:50:22Z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